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<sst xmlns="http://schemas.openxmlformats.org/spreadsheetml/2006/main" count="1266" uniqueCount="371">
  <si>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</si>
  <si>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</si>
  <si>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</si>
  <si>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</si>
  <si>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</si>
  <si>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</si>
  <si>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</si>
  <si>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</si>
  <si>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</si>
  <si>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</si>
  <si>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</si>
  <si>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</si>
  <si>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</si>
  <si>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Оплата труда и начисления на выплаты по оплате труда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</si>
  <si>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</si>
  <si>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</si>
  <si>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</si>
  <si>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</si>
  <si>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</si>
  <si>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</si>
  <si>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</si>
  <si>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000 0103 0000000 121 210</t>
  </si>
  <si>
    <t>000 0103 0000000 121 211</t>
  </si>
  <si>
    <t>000 0103 0000000 121 213</t>
  </si>
  <si>
    <t>Оплата работ, услуг</t>
  </si>
  <si>
    <t>000 0103 0000000 244 220</t>
  </si>
  <si>
    <t>Прочие расходы</t>
  </si>
  <si>
    <t>000 0103 0000000 244 290</t>
  </si>
  <si>
    <t>Поступление нефинансовых активов</t>
  </si>
  <si>
    <t>Увеличение стоимости материальных запасов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</si>
  <si>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</si>
  <si>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</si>
  <si>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</si>
  <si>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000 0104 0000000 121 210</t>
  </si>
  <si>
    <t>000 0104 0000000 121 211</t>
  </si>
  <si>
    <t>000 0104 0000000 121 213</t>
  </si>
  <si>
    <t>Прочие выплаты</t>
  </si>
  <si>
    <t>000 0104 0000000 122 212</t>
  </si>
  <si>
    <t>000 0104 0000000 244 220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</si>
  <si>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</si>
  <si>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</si>
  <si>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</si>
  <si>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</si>
  <si>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</si>
  <si>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</si>
  <si>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</si>
  <si>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</si>
  <si>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000 0106 0000000 121 210</t>
  </si>
  <si>
    <t>000 0106 0000000 121 211</t>
  </si>
  <si>
    <t>000 0106 0000000 121 213</t>
  </si>
  <si>
    <t>000 0106 0000000 122 212</t>
  </si>
  <si>
    <t>000 0106 0000000 244 220</t>
  </si>
  <si>
    <t>000 0106 0000000 244 290</t>
  </si>
  <si>
    <t>000 0106 0000000 244 300</t>
  </si>
  <si>
    <t>000 0106 0000000 244 310</t>
  </si>
  <si>
    <t>000 0106 0000000 244 340</t>
  </si>
  <si>
    <t>000 0106 0000000 852 290</t>
  </si>
  <si>
    <t>Обеспечение проведения выборов и референдумов</t>
  </si>
  <si>
    <t>000 0107 0000000 000 000</t>
  </si>
  <si>
    <t>000 0107 0000000 244 290</t>
  </si>
  <si>
    <t>000 0107 0000000 870 290</t>
  </si>
  <si>
    <t>Резервные фонды</t>
  </si>
  <si>
    <t>000 0111 0000000 000 000</t>
  </si>
  <si>
    <t>000 0111 0000000 870 290</t>
  </si>
  <si>
    <t>Другие общегосударственные вопросы</t>
  </si>
  <si>
    <t>000 0113 0000000 000 000</t>
  </si>
  <si>
    <t>000 0113 0000000 121 210</t>
  </si>
  <si>
    <t>000 0113 0000000 121 211</t>
  </si>
  <si>
    <t>000 0113 0000000 121 213</t>
  </si>
  <si>
    <t>000 0113 0000000 122 212</t>
  </si>
  <si>
    <t>000 0113 0000000 244 220</t>
  </si>
  <si>
    <t>000 0113 0000000 244 300</t>
  </si>
  <si>
    <t>000 0113 0000000 244 340</t>
  </si>
  <si>
    <t>Безвозмездные перечисления государственным и муниципальным организациям</t>
  </si>
  <si>
    <t>000 0113 0000000 611 241</t>
  </si>
  <si>
    <t>НАЦИОНАЛЬНАЯ ОБОРОНА</t>
  </si>
  <si>
    <t>000 0200 0000000 000 000</t>
  </si>
  <si>
    <t>000 0203 0000000 121 210</t>
  </si>
  <si>
    <t>000 0203 0000000 121 211</t>
  </si>
  <si>
    <t>000 0203 0000000 121 213</t>
  </si>
  <si>
    <t>000 0203 0000000 244 340</t>
  </si>
  <si>
    <t>Перечисления другим бюджетам бюджетной системы Российской Федерации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</si>
  <si>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</si>
  <si>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</si>
  <si>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</si>
  <si>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</si>
  <si>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</si>
  <si>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000 0304 0000000 121 210</t>
  </si>
  <si>
    <t>000 0304 0000000 121 211</t>
  </si>
  <si>
    <t>000 0304 0000000 121 213</t>
  </si>
  <si>
    <t>000 0304 0000000 244 220</t>
  </si>
  <si>
    <t>000 0304 0000000 244 290</t>
  </si>
  <si>
    <t>000 0304 0000000 244 300</t>
  </si>
  <si>
    <t>000 0304 0000000 244 310</t>
  </si>
  <si>
    <t>000 0304 0000000 244 340</t>
  </si>
  <si>
    <t>000 0304 0000000 530 251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</si>
  <si>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</si>
  <si>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</si>
  <si>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000 0309 0000000 611 241</t>
  </si>
  <si>
    <t>Обеспечение пожарной безопасности</t>
  </si>
  <si>
    <t>000 0310 0000000 000 000</t>
  </si>
  <si>
    <t>000 0310 0000000 121 210</t>
  </si>
  <si>
    <t>000 0310 0000000 121 211</t>
  </si>
  <si>
    <t>000 0310 0000000 121 213</t>
  </si>
  <si>
    <t>000 0310 0000000 244 220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</si>
  <si>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</si>
  <si>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</si>
  <si>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</si>
  <si>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000 0314 0000000 244 220</t>
  </si>
  <si>
    <t>000 0314 0000000 244 290</t>
  </si>
  <si>
    <t>НАЦИОНАЛЬНАЯ ЭКОНОМИКА</t>
  </si>
  <si>
    <t>000 0400 0000000 000 000</t>
  </si>
  <si>
    <t>000 0405 0000000 000 000</t>
  </si>
  <si>
    <t>000 0405 0000000 121 210</t>
  </si>
  <si>
    <t>000 0405 0000000 121 211</t>
  </si>
  <si>
    <t>000 0405 0000000 121 213</t>
  </si>
  <si>
    <t>000 0405 0000000 122 212</t>
  </si>
  <si>
    <t>000 0405 0000000 244 220</t>
  </si>
  <si>
    <t>000 0405 0000000 244 340</t>
  </si>
  <si>
    <t>Безвозмездные перечисления организациям, за исключением государственных и муниципальных организаций</t>
  </si>
  <si>
    <t>000 0405 0000000 810 242</t>
  </si>
  <si>
    <t>000 0408 0000000 000 000</t>
  </si>
  <si>
    <t>000 0408 0000000 810 242</t>
  </si>
  <si>
    <t>Дорожное хозяйство (дорожные фонды)</t>
  </si>
  <si>
    <t>000 0409 0000000 000 000</t>
  </si>
  <si>
    <t>000 0409 0000000 244 220</t>
  </si>
  <si>
    <t>000 0409 0000000 244 300</t>
  </si>
  <si>
    <t>000 0409 0000000 244 310</t>
  </si>
  <si>
    <t>000 0409 0000000 244 340</t>
  </si>
  <si>
    <t>000 0409 0000000 540 251</t>
  </si>
  <si>
    <t>000 0409 0000000 810 241</t>
  </si>
  <si>
    <t>000 0412 0000000 000 000</t>
  </si>
  <si>
    <t>000 0412 0000000 244 220</t>
  </si>
  <si>
    <t>000 0412 0000000 244 290</t>
  </si>
  <si>
    <t>000 0412 0000000 244 310</t>
  </si>
  <si>
    <t>000 0412 0000000 621 241</t>
  </si>
  <si>
    <t>000 0412 0000000 622 241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</si>
  <si>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</si>
  <si>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</si>
  <si>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</si>
  <si>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</si>
  <si>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</si>
  <si>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000 0501 0000000 244 220</t>
  </si>
  <si>
    <t>000 0501 0000000 412 310</t>
  </si>
  <si>
    <t>000 0501 0000000 810 242</t>
  </si>
  <si>
    <t>Коммунальное хозяйство</t>
  </si>
  <si>
    <t>000 0502 0000000 000 000</t>
  </si>
  <si>
    <t>000 0502 0000000 244 220</t>
  </si>
  <si>
    <t>000 0502 0000000 810 241</t>
  </si>
  <si>
    <t>Благоустройство</t>
  </si>
  <si>
    <t>000 0503 0000000 000 000</t>
  </si>
  <si>
    <t>000 0503 0000000 244 220</t>
  </si>
  <si>
    <t>000 0503 0000000 244 340</t>
  </si>
  <si>
    <t>000 0503 0000000 540 251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</si>
  <si>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</si>
  <si>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</si>
  <si>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</si>
  <si>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</si>
  <si>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</si>
  <si>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000 0605 0000000 244 290</t>
  </si>
  <si>
    <t>ОБРАЗОВАНИЕ</t>
  </si>
  <si>
    <t>000 0700 0000000 000 000</t>
  </si>
  <si>
    <t>Дошкольное образование</t>
  </si>
  <si>
    <t>000 0701 0000000 000 000</t>
  </si>
  <si>
    <t>000 0701 0000000 414 310</t>
  </si>
  <si>
    <t>000 0701 0000000 611 241</t>
  </si>
  <si>
    <t>000 0701 0000000 612 241</t>
  </si>
  <si>
    <t>Общее образование</t>
  </si>
  <si>
    <t>000 0702 0000000 000 000</t>
  </si>
  <si>
    <t>000 0702 0000000 414 310</t>
  </si>
  <si>
    <t>000 0702 0000000 611 241</t>
  </si>
  <si>
    <t>000 0702 0000000 612 241</t>
  </si>
  <si>
    <t>000 0702 0000000 621 241</t>
  </si>
  <si>
    <t>000 0702 0000000 622 241</t>
  </si>
  <si>
    <t>Молодежная политика и оздоровление детей</t>
  </si>
  <si>
    <t>000 0707 0000000 000 000</t>
  </si>
  <si>
    <t>000 0707 0000000 244 220</t>
  </si>
  <si>
    <t>000 0707 0000000 244 290</t>
  </si>
  <si>
    <t>000 0707 0000000 244 300</t>
  </si>
  <si>
    <t>000 0707 0000000 244 310</t>
  </si>
  <si>
    <t>000 0707 0000000 244 340</t>
  </si>
  <si>
    <t>000 0707 0000000 611 241</t>
  </si>
  <si>
    <t>000 0707 0000000 612 241</t>
  </si>
  <si>
    <t>Другие вопросы в области образования</t>
  </si>
  <si>
    <t>000 0709 0000000 000 000</t>
  </si>
  <si>
    <t>000 0709 0000000 111 210</t>
  </si>
  <si>
    <t>000 0709 0000000 111 211</t>
  </si>
  <si>
    <t>000 0709 0000000 111 213</t>
  </si>
  <si>
    <t>000 0709 0000000 121 210</t>
  </si>
  <si>
    <t>000 0709 0000000 121 211</t>
  </si>
  <si>
    <t>000 0709 0000000 121 213</t>
  </si>
  <si>
    <t>000 0709 0000000 122 212</t>
  </si>
  <si>
    <t>000 0709 0000000 244 220</t>
  </si>
  <si>
    <t>000 0709 0000000 244 290</t>
  </si>
  <si>
    <t>000 0709 0000000 244 300</t>
  </si>
  <si>
    <t>000 0709 0000000 244 340</t>
  </si>
  <si>
    <t>000 0709 0000000 852 290</t>
  </si>
  <si>
    <t>КУЛЬТУРА, КИНЕМАТОГРАФИЯ</t>
  </si>
  <si>
    <t>000 0800 0000000 000 000</t>
  </si>
  <si>
    <t>Культура</t>
  </si>
  <si>
    <t>000 0801 0000000 000 000</t>
  </si>
  <si>
    <t>000 0801 0000000 244 220</t>
  </si>
  <si>
    <t>000 0801 0000000 611 241</t>
  </si>
  <si>
    <t>000 0801 0000000 612 241</t>
  </si>
  <si>
    <t>000 0801 0000000 621 241</t>
  </si>
  <si>
    <t>000 0801 0000000 622 241</t>
  </si>
  <si>
    <t>Кинематография</t>
  </si>
  <si>
    <t>000 0802 0000000 000 000</t>
  </si>
  <si>
    <t>000 0802 0000000 611 241</t>
  </si>
  <si>
    <t>000 0802 0000000 612 241</t>
  </si>
  <si>
    <t>Другие вопросы в области культуры, кинематографии</t>
  </si>
  <si>
    <t>000 0804 0000000 000 000</t>
  </si>
  <si>
    <t>000 0804 0000000 111 210</t>
  </si>
  <si>
    <t>000 0804 0000000 111 211</t>
  </si>
  <si>
    <t>000 0804 0000000 111 213</t>
  </si>
  <si>
    <t>000 0804 0000000 112 212</t>
  </si>
  <si>
    <t>000 0804 0000000 121 210</t>
  </si>
  <si>
    <t>000 0804 0000000 121 211</t>
  </si>
  <si>
    <t>000 0804 0000000 121 213</t>
  </si>
  <si>
    <t>000 0804 0000000 122 212</t>
  </si>
  <si>
    <t>000 0804 0000000 244 220</t>
  </si>
  <si>
    <t>000 0804 0000000 244 300</t>
  </si>
  <si>
    <t>000 0804 0000000 244 310</t>
  </si>
  <si>
    <t>000 0804 0000000 244 340</t>
  </si>
  <si>
    <t>000 0804 0000000 852 290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</si>
  <si>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</si>
  <si>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</si>
  <si>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</si>
  <si>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</si>
  <si>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000 0909 0000000 244 290</t>
  </si>
  <si>
    <t>СОЦИАЛЬНАЯ ПОЛИТИКА</t>
  </si>
  <si>
    <t>000 1000 0000000 000 000</t>
  </si>
  <si>
    <t>Пенсионное обеспечение</t>
  </si>
  <si>
    <t>000 1001 0000000 000 000</t>
  </si>
  <si>
    <t>Пенсии, пособия, выплачиваемые организациями сектора государственного управления</t>
  </si>
  <si>
    <t>000 1001 0000000 312 263</t>
  </si>
  <si>
    <t>Социальное обеспечение населения</t>
  </si>
  <si>
    <t>000 1003 0000000 000 000</t>
  </si>
  <si>
    <t>Пособия по социальной помощи населению</t>
  </si>
  <si>
    <t>000 1003 0000000 321 262</t>
  </si>
  <si>
    <t>000 1003 0000000 322 262</t>
  </si>
  <si>
    <t>Охрана семьи и детства</t>
  </si>
  <si>
    <t>000 1004 0000000 000 000</t>
  </si>
  <si>
    <t>000 1004 0000000 313 262</t>
  </si>
  <si>
    <t>000 1004 0000000 321 220</t>
  </si>
  <si>
    <t>000 1004 0000000 323 262</t>
  </si>
  <si>
    <t>ФИЗИЧЕСКАЯ КУЛЬТУРА И СПОРТ</t>
  </si>
  <si>
    <t>000 1100 0000000 000 000</t>
  </si>
  <si>
    <t>Физическая культура</t>
  </si>
  <si>
    <t>000 1101 0000000 000 000</t>
  </si>
  <si>
    <t>000 1101 0000000 244 220</t>
  </si>
  <si>
    <t>000 1101 0000000 244 290</t>
  </si>
  <si>
    <t>000 1101 0000000 244 300</t>
  </si>
  <si>
    <t>000 1101 0000000 244 310</t>
  </si>
  <si>
    <t>000 1101 0000000 244 340</t>
  </si>
  <si>
    <t>000 1101 0000000 621 241</t>
  </si>
  <si>
    <t>Массовый спорт</t>
  </si>
  <si>
    <t>000 1102 0000000 000 000</t>
  </si>
  <si>
    <t>000 1102 0000000 244 290</t>
  </si>
  <si>
    <t>000 1102 0000000 244 300</t>
  </si>
  <si>
    <t>000 1102 0000000 244 340</t>
  </si>
  <si>
    <t>Другие вопросы в области физической культуры и спорта</t>
  </si>
  <si>
    <t>000 1105 0000000 000 000</t>
  </si>
  <si>
    <t>000 1105 0000000 121 210</t>
  </si>
  <si>
    <t>000 1105 0000000 121 211</t>
  </si>
  <si>
    <t>000 1105 0000000 121 213</t>
  </si>
  <si>
    <t>000 1105 0000000 122 212</t>
  </si>
  <si>
    <t>000 1105 0000000 244 220</t>
  </si>
  <si>
    <t>000 1105 0000000 244 300</t>
  </si>
  <si>
    <t>000 1105 0000000 244 340</t>
  </si>
  <si>
    <t>000 1105 0000000 852 290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</si>
  <si>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</si>
  <si>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</si>
  <si>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</si>
  <si>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</si>
  <si>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000 1202 0000000 810 241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</si>
  <si>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</si>
  <si>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</si>
  <si>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</si>
  <si>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</si>
  <si>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000 1401 0000000 511 251</t>
  </si>
  <si>
    <t>Результат исполнения бюджета (дефицит/ профицит)</t>
  </si>
  <si>
    <t xml:space="preserve">консолидированный бюджет </t>
  </si>
  <si>
    <t>Отклонение по 2015 году</t>
  </si>
  <si>
    <t>000 0000 0000000 000 211</t>
  </si>
  <si>
    <t>000 0000 0000000 000 213</t>
  </si>
  <si>
    <t>000 0000 0000000 000 220</t>
  </si>
  <si>
    <t>000 0000 0000000 000 212</t>
  </si>
  <si>
    <t>000 0000 0000000 000 210</t>
  </si>
  <si>
    <t>000 0000 0000000 000 290</t>
  </si>
  <si>
    <t>000 0000 0000000 000 300</t>
  </si>
  <si>
    <t>000 0000 0000000 000 310</t>
  </si>
  <si>
    <t>000 0000 0000000 000 340</t>
  </si>
  <si>
    <t>000 0000 0000000 000 241</t>
  </si>
  <si>
    <t>000 0000 0000000 000 251</t>
  </si>
  <si>
    <t>000 0000 0000000 000 242</t>
  </si>
  <si>
    <t>000 0000 0000000 000 262</t>
  </si>
  <si>
    <t>000 0000 0000000 000 263</t>
  </si>
  <si>
    <t>000 0103 0000000 244 340</t>
  </si>
  <si>
    <t>000 0500 0000000 244 220</t>
  </si>
  <si>
    <t>000 0500 0000000 810 242</t>
  </si>
  <si>
    <t>000 0500 0000000 000 310</t>
  </si>
  <si>
    <t>000 0500 0000000 810 241</t>
  </si>
  <si>
    <t>000 0500 0000000 244 340</t>
  </si>
  <si>
    <t>(руб.)</t>
  </si>
  <si>
    <t>000 0000 0000000 321 263</t>
  </si>
  <si>
    <t>000 0503 0000000 000 290</t>
  </si>
  <si>
    <t>000 0500 0000000 000 290</t>
  </si>
  <si>
    <t>000 0801 0000000 121 210</t>
  </si>
  <si>
    <t>000 0801 0000000 121 211</t>
  </si>
  <si>
    <t>000 0801 0000000 121 213</t>
  </si>
  <si>
    <t>000 0801 0000000 244 300</t>
  </si>
  <si>
    <t>000 0801 0000000 244 340</t>
  </si>
  <si>
    <t>000 1102 0000000 244 220</t>
  </si>
  <si>
    <t>000 1102 0000000 244 310</t>
  </si>
  <si>
    <t xml:space="preserve"> </t>
  </si>
  <si>
    <t>000 0309 0000000 121 210</t>
  </si>
  <si>
    <t>000 0309 0000000 121 211</t>
  </si>
  <si>
    <t>000 0309 0000000 121 213</t>
  </si>
  <si>
    <t>000 0502 0000000 540 251</t>
  </si>
  <si>
    <t>000 1101 0000000 622 241</t>
  </si>
  <si>
    <t>000 0707 0000000 622 241</t>
  </si>
  <si>
    <t>000 0304 0000000 122 262</t>
  </si>
  <si>
    <t>Начальник финансового отдела администрации Александровского района</t>
  </si>
  <si>
    <t>Н.А.Данилова</t>
  </si>
  <si>
    <t>Исполнитель: Баджурак Г.Н.</t>
  </si>
  <si>
    <t>тел.21-7-99</t>
  </si>
  <si>
    <t>Социальное обеспечение</t>
  </si>
  <si>
    <t>000 0104 0000000 312 260</t>
  </si>
  <si>
    <t>000 0309 0000000 244 220</t>
  </si>
  <si>
    <t>000 0502 0000000 412 310</t>
  </si>
  <si>
    <t>000 0503 0000000 412 310</t>
  </si>
  <si>
    <t>000 0702 0000000 000 220</t>
  </si>
  <si>
    <t>000 1105 0000000 244 310</t>
  </si>
  <si>
    <t>000 0702 0000000 244 220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</si>
  <si>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</si>
  <si>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</si>
  <si>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</si>
  <si>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</si>
  <si>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000 0412 0000000 540 251</t>
  </si>
  <si>
    <t>000 0909 0000000 244 220</t>
  </si>
  <si>
    <t>000 0304 0000000 321 262</t>
  </si>
  <si>
    <t>000 0005 0000000 000 290</t>
  </si>
  <si>
    <t>000 0709 0000000 244 310</t>
  </si>
  <si>
    <t>000 0405 0000000 244 290</t>
  </si>
  <si>
    <t>000 0412 0000000 414 220</t>
  </si>
  <si>
    <t>000 0801 0000000 244 290</t>
  </si>
  <si>
    <t>000 0501 0000000 000 251</t>
  </si>
  <si>
    <t>Иные дотации</t>
  </si>
  <si>
    <t>000 1402 0000000 511 251</t>
  </si>
  <si>
    <t>000 0310 0000000 530 251</t>
  </si>
  <si>
    <t>000 0909 0000000 244 310</t>
  </si>
  <si>
    <t>000 0310 0000000 244 310</t>
  </si>
  <si>
    <t>000 0113 0000000 244 310</t>
  </si>
  <si>
    <t>000 0309 0000000 244 340</t>
  </si>
  <si>
    <t>000 0405 0000000 244 310</t>
  </si>
  <si>
    <t>000 0000 0000000 000 260</t>
  </si>
  <si>
    <t>000 0102 0000000 122 262</t>
  </si>
  <si>
    <t>000 0314 0000000 244 310</t>
  </si>
  <si>
    <t>000 0310 0000000 000 251</t>
  </si>
  <si>
    <t>000 0701 0000000 414 220</t>
  </si>
  <si>
    <t>Справки об исполнении бюджета по расходам консолидированного бюджета на            1 января 2016 года</t>
  </si>
  <si>
    <t>Исполнено  на 01.01.2016 года</t>
  </si>
  <si>
    <t>Исполнено  на 01.01.2015 года</t>
  </si>
  <si>
    <t>Справки об испонении бюджета по расходам районного бюджета на                                             1 января  2016 года</t>
  </si>
  <si>
    <t>000 1003 0000000 000 241</t>
  </si>
  <si>
    <t>000 0203 0000000 244 310</t>
  </si>
  <si>
    <t>000 0314 0000000 244 340</t>
  </si>
  <si>
    <t>000 0701 0000000 621 241</t>
  </si>
  <si>
    <t>000 0701 0000000 622 241</t>
  </si>
  <si>
    <t>000 0709 0000000 112 212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</si>
</sst>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zoomScalePageLayoutView="0" workbookViewId="0" topLeftCell="A309">
      <selection activeCell="D319" sqref="D319:E326"/>
    </sheetView>
  </sheetViews>
  <sheetFormatPr defaultColWidth="9.00390625" defaultRowHeight="12.75"/>
  <cols>
    <col min="1" max="1" width="53.875" style="0" customWidth="1"/>
    <col min="2" max="2" width="24.625" style="0" customWidth="1"/>
    <col min="3" max="3" width="14.625" style="0" customWidth="1"/>
    <col min="4" max="4" width="15.125" style="0" customWidth="1"/>
    <col min="5" max="5" width="13.875" style="0" customWidth="1"/>
    <col min="6" max="6" width="13.625" style="0" customWidth="1"/>
    <col min="7" max="7" width="8.37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55" t="s">
        <v>361</v>
      </c>
      <c r="E1" s="55"/>
      <c r="F1" s="55"/>
    </row>
    <row r="2" spans="4:6" ht="12.75">
      <c r="D2" s="55"/>
      <c r="E2" s="55"/>
      <c r="F2" s="55"/>
    </row>
    <row r="3" spans="4:6" ht="12.75">
      <c r="D3" s="55"/>
      <c r="E3" s="55"/>
      <c r="F3" s="55"/>
    </row>
    <row r="4" spans="1:8" s="8" customFormat="1" ht="12.75">
      <c r="A4" s="10"/>
      <c r="B4" s="4"/>
      <c r="C4" s="4"/>
      <c r="D4" s="26"/>
      <c r="E4" s="26"/>
      <c r="F4" s="26"/>
      <c r="G4" s="7"/>
      <c r="H4" s="11" t="s">
        <v>304</v>
      </c>
    </row>
    <row r="5" spans="1:8" s="8" customFormat="1" ht="51">
      <c r="A5" s="9" t="s">
        <v>5</v>
      </c>
      <c r="B5" s="19" t="s">
        <v>6</v>
      </c>
      <c r="C5" s="21" t="s">
        <v>338</v>
      </c>
      <c r="D5" s="52" t="s">
        <v>337</v>
      </c>
      <c r="E5" s="29" t="s">
        <v>362</v>
      </c>
      <c r="F5" s="27" t="s">
        <v>363</v>
      </c>
      <c r="G5" s="56" t="s">
        <v>283</v>
      </c>
      <c r="H5" s="57"/>
    </row>
    <row r="6" spans="1:8" s="8" customFormat="1" ht="39">
      <c r="A6" s="9"/>
      <c r="B6" s="22"/>
      <c r="C6" s="22"/>
      <c r="D6" s="28" t="s">
        <v>282</v>
      </c>
      <c r="E6" s="19" t="s">
        <v>282</v>
      </c>
      <c r="F6" s="19" t="s">
        <v>282</v>
      </c>
      <c r="G6" s="30" t="s">
        <v>0</v>
      </c>
      <c r="H6" s="30" t="s">
        <v>1</v>
      </c>
    </row>
    <row r="7" spans="1:8" s="8" customFormat="1" ht="31.5" customHeight="1">
      <c r="A7" s="17" t="s">
        <v>8</v>
      </c>
      <c r="B7" s="22"/>
      <c r="C7" s="14">
        <f>C8+C71+C78+C121+C159+C180+C183+C232+C272+C277+C292+C327</f>
        <v>363848200</v>
      </c>
      <c r="D7" s="14">
        <f>D8+D71+D78+D121+D159+D180+D183+D232+D272+D277+D292+D327</f>
        <v>534466504.88</v>
      </c>
      <c r="E7" s="14">
        <f>E8+E71+E78+E121+E159+E180+E183+E232+E272+E277+E292+E327</f>
        <v>514861955.07999986</v>
      </c>
      <c r="F7" s="14">
        <f>F8+F71+F78+F121+F159+F180+F183+F232+F272+F277+F292+F327</f>
        <v>549919417.15</v>
      </c>
      <c r="G7" s="41">
        <f>E7/D7*100</f>
        <v>96.33194042638803</v>
      </c>
      <c r="H7" s="14">
        <f>D7-E7</f>
        <v>19604549.80000013</v>
      </c>
    </row>
    <row r="8" spans="1:8" s="8" customFormat="1" ht="12.75">
      <c r="A8" s="9" t="s">
        <v>9</v>
      </c>
      <c r="B8" s="1" t="s">
        <v>10</v>
      </c>
      <c r="C8" s="14">
        <f>C9+C13+C15+C16+C19</f>
        <v>57353809.23</v>
      </c>
      <c r="D8" s="14">
        <f>D9+D13+D15+D16+D19+D14</f>
        <v>59988944.65</v>
      </c>
      <c r="E8" s="14">
        <f>E9+E13+E15+E16+E19+E14</f>
        <v>54818163.300000004</v>
      </c>
      <c r="F8" s="14">
        <f>F9+F13+F15+F16+F19+F14</f>
        <v>48051722.550000004</v>
      </c>
      <c r="G8" s="41">
        <f aca="true" t="shared" si="0" ref="G8:G76">E8/D8*100</f>
        <v>91.38044287965317</v>
      </c>
      <c r="H8" s="14">
        <f aca="true" t="shared" si="1" ref="H8:H76">D8-E8</f>
        <v>5170781.349999994</v>
      </c>
    </row>
    <row r="9" spans="1:8" s="8" customFormat="1" ht="12.75">
      <c r="A9" s="31" t="s">
        <v>13</v>
      </c>
      <c r="B9" s="3" t="s">
        <v>288</v>
      </c>
      <c r="C9" s="38">
        <f>C10+C11+C12</f>
        <v>31578966.4</v>
      </c>
      <c r="D9" s="38">
        <f>D10+D11+D12</f>
        <v>34059621.82</v>
      </c>
      <c r="E9" s="38">
        <f>E10+E11+E12</f>
        <v>33021069.349999998</v>
      </c>
      <c r="F9" s="38">
        <f>F10+F11+F12</f>
        <v>30062956.6</v>
      </c>
      <c r="G9" s="40">
        <f t="shared" si="0"/>
        <v>96.95078097023921</v>
      </c>
      <c r="H9" s="20">
        <f t="shared" si="1"/>
        <v>1038552.4700000025</v>
      </c>
    </row>
    <row r="10" spans="1:8" s="8" customFormat="1" ht="12.75">
      <c r="A10" s="13" t="s">
        <v>15</v>
      </c>
      <c r="B10" s="3" t="s">
        <v>284</v>
      </c>
      <c r="C10" s="38">
        <f aca="true" t="shared" si="2" ref="C10:F11">C22+C27+C35+C47+C63</f>
        <v>24300495</v>
      </c>
      <c r="D10" s="38">
        <f t="shared" si="2"/>
        <v>25745424.82</v>
      </c>
      <c r="E10" s="38">
        <f t="shared" si="2"/>
        <v>25462562.15</v>
      </c>
      <c r="F10" s="38">
        <f t="shared" si="2"/>
        <v>23505203.720000003</v>
      </c>
      <c r="G10" s="40">
        <f t="shared" si="0"/>
        <v>98.90130898216812</v>
      </c>
      <c r="H10" s="20">
        <f t="shared" si="1"/>
        <v>282862.6700000018</v>
      </c>
    </row>
    <row r="11" spans="1:8" s="8" customFormat="1" ht="12.75">
      <c r="A11" s="13" t="s">
        <v>17</v>
      </c>
      <c r="B11" s="3" t="s">
        <v>285</v>
      </c>
      <c r="C11" s="38">
        <f t="shared" si="2"/>
        <v>7242028.9</v>
      </c>
      <c r="D11" s="38">
        <f t="shared" si="2"/>
        <v>8294854.5</v>
      </c>
      <c r="E11" s="38">
        <f t="shared" si="2"/>
        <v>7550526.04</v>
      </c>
      <c r="F11" s="38">
        <f t="shared" si="2"/>
        <v>6551552.879999999</v>
      </c>
      <c r="G11" s="40">
        <f t="shared" si="0"/>
        <v>91.02662427653192</v>
      </c>
      <c r="H11" s="20">
        <f t="shared" si="1"/>
        <v>744328.46</v>
      </c>
    </row>
    <row r="12" spans="1:8" s="8" customFormat="1" ht="12.75">
      <c r="A12" s="32" t="s">
        <v>36</v>
      </c>
      <c r="B12" s="3" t="s">
        <v>287</v>
      </c>
      <c r="C12" s="38">
        <f>C37+C49+C65</f>
        <v>36442.5</v>
      </c>
      <c r="D12" s="38">
        <f>D37+D49+D65</f>
        <v>19342.5</v>
      </c>
      <c r="E12" s="38">
        <f>E37+E49+E65</f>
        <v>7981.16</v>
      </c>
      <c r="F12" s="38">
        <f>F37+F49+F65</f>
        <v>6200</v>
      </c>
      <c r="G12" s="40">
        <f t="shared" si="0"/>
        <v>41.26229804833915</v>
      </c>
      <c r="H12" s="20">
        <f t="shared" si="1"/>
        <v>11361.34</v>
      </c>
    </row>
    <row r="13" spans="1:8" s="8" customFormat="1" ht="12.75">
      <c r="A13" s="32" t="s">
        <v>24</v>
      </c>
      <c r="B13" s="3" t="s">
        <v>286</v>
      </c>
      <c r="C13" s="38">
        <f>C29+C38+C50+C66</f>
        <v>4559571.5</v>
      </c>
      <c r="D13" s="38">
        <f>D29+D38+D50+D66</f>
        <v>7177390.01</v>
      </c>
      <c r="E13" s="38">
        <f>E29+E38+E50+E66</f>
        <v>5743067.000000001</v>
      </c>
      <c r="F13" s="38">
        <f>F29+F38+F50+F66</f>
        <v>5485951.26</v>
      </c>
      <c r="G13" s="40">
        <f t="shared" si="0"/>
        <v>80.01609208916321</v>
      </c>
      <c r="H13" s="20">
        <f t="shared" si="1"/>
        <v>1434323.0099999988</v>
      </c>
    </row>
    <row r="14" spans="1:8" ht="12.75">
      <c r="A14" s="6" t="s">
        <v>327</v>
      </c>
      <c r="B14" s="3" t="s">
        <v>356</v>
      </c>
      <c r="C14" s="16"/>
      <c r="D14" s="16">
        <f>D24</f>
        <v>165355.5</v>
      </c>
      <c r="E14" s="16">
        <f>E24</f>
        <v>165355.5</v>
      </c>
      <c r="F14" s="3">
        <f>F39</f>
        <v>32172.86</v>
      </c>
      <c r="G14" s="40"/>
      <c r="H14" s="20"/>
    </row>
    <row r="15" spans="1:8" s="8" customFormat="1" ht="12.75">
      <c r="A15" s="32" t="s">
        <v>26</v>
      </c>
      <c r="B15" s="3" t="s">
        <v>289</v>
      </c>
      <c r="C15" s="38">
        <f>C30+C31+C40+C44+C51+C55+C60+C58+C57</f>
        <v>9169630</v>
      </c>
      <c r="D15" s="38">
        <f>D30+D31+D40+D44+D51+D55+D60+D58+D57</f>
        <v>3445552.0999999996</v>
      </c>
      <c r="E15" s="38">
        <f>E30+E31+E40+E44+E51+E55+E60+E58+E57</f>
        <v>2891858.56</v>
      </c>
      <c r="F15" s="38">
        <f>F30+F31+F40+F44+F51+F55+F60+F58+F57</f>
        <v>371887.34</v>
      </c>
      <c r="G15" s="40">
        <f t="shared" si="0"/>
        <v>83.93019394482528</v>
      </c>
      <c r="H15" s="20">
        <f t="shared" si="1"/>
        <v>553693.5399999996</v>
      </c>
    </row>
    <row r="16" spans="1:8" s="8" customFormat="1" ht="12.75">
      <c r="A16" s="32" t="s">
        <v>28</v>
      </c>
      <c r="B16" s="3" t="s">
        <v>290</v>
      </c>
      <c r="C16" s="38">
        <f>C17+C18</f>
        <v>3045641.33</v>
      </c>
      <c r="D16" s="38">
        <f>D17+D18</f>
        <v>5362025.22</v>
      </c>
      <c r="E16" s="38">
        <f>E17+E18</f>
        <v>4393312.890000001</v>
      </c>
      <c r="F16" s="38">
        <f>F17+F18</f>
        <v>3398754.4899999998</v>
      </c>
      <c r="G16" s="40">
        <f t="shared" si="0"/>
        <v>81.93383488039619</v>
      </c>
      <c r="H16" s="20">
        <f t="shared" si="1"/>
        <v>968712.3299999991</v>
      </c>
    </row>
    <row r="17" spans="1:8" s="8" customFormat="1" ht="12.75">
      <c r="A17" s="32" t="s">
        <v>41</v>
      </c>
      <c r="B17" s="3" t="s">
        <v>291</v>
      </c>
      <c r="C17" s="38">
        <f>C42+C53</f>
        <v>431610.43</v>
      </c>
      <c r="D17" s="38">
        <f>D42+D53+D68</f>
        <v>1346378.5899999999</v>
      </c>
      <c r="E17" s="38">
        <f>E42+E53+E68</f>
        <v>1215994.47</v>
      </c>
      <c r="F17" s="38">
        <f>F42+F53</f>
        <v>465307.17</v>
      </c>
      <c r="G17" s="40">
        <f t="shared" si="0"/>
        <v>90.31593929312261</v>
      </c>
      <c r="H17" s="20">
        <f t="shared" si="1"/>
        <v>130384.11999999988</v>
      </c>
    </row>
    <row r="18" spans="1:8" s="8" customFormat="1" ht="12.75">
      <c r="A18" s="32" t="s">
        <v>29</v>
      </c>
      <c r="B18" s="3" t="s">
        <v>292</v>
      </c>
      <c r="C18" s="38">
        <f>C43+C54+C69+C32</f>
        <v>2614030.9</v>
      </c>
      <c r="D18" s="38">
        <f>D43+D54+D69+D32</f>
        <v>4015646.63</v>
      </c>
      <c r="E18" s="38">
        <f>E43+E54+E69+E32</f>
        <v>3177318.4200000004</v>
      </c>
      <c r="F18" s="38">
        <f>F43+F54+F69+F32</f>
        <v>2933447.32</v>
      </c>
      <c r="G18" s="40">
        <f t="shared" si="0"/>
        <v>79.12345663741833</v>
      </c>
      <c r="H18" s="20">
        <f t="shared" si="1"/>
        <v>838328.2099999995</v>
      </c>
    </row>
    <row r="19" spans="1:8" s="8" customFormat="1" ht="25.5">
      <c r="A19" s="24" t="s">
        <v>73</v>
      </c>
      <c r="B19" s="3" t="s">
        <v>293</v>
      </c>
      <c r="C19" s="38">
        <f>C70</f>
        <v>9000000</v>
      </c>
      <c r="D19" s="38">
        <f>D70</f>
        <v>9779000</v>
      </c>
      <c r="E19" s="38">
        <f>E70</f>
        <v>8603500</v>
      </c>
      <c r="F19" s="38">
        <f>F70</f>
        <v>8700000</v>
      </c>
      <c r="G19" s="40">
        <f t="shared" si="0"/>
        <v>87.97934349115451</v>
      </c>
      <c r="H19" s="20">
        <f t="shared" si="1"/>
        <v>1175500</v>
      </c>
    </row>
    <row r="20" spans="1:8" s="8" customFormat="1" ht="44.25" customHeight="1">
      <c r="A20" s="39" t="s">
        <v>11</v>
      </c>
      <c r="B20" s="35" t="s">
        <v>12</v>
      </c>
      <c r="C20" s="37">
        <f>C21</f>
        <v>6396875.9</v>
      </c>
      <c r="D20" s="37">
        <f>D21+D24</f>
        <v>7292970.91</v>
      </c>
      <c r="E20" s="37">
        <f>E21+E24</f>
        <v>7074829.8</v>
      </c>
      <c r="F20" s="37">
        <f>F21</f>
        <v>6279336.989999999</v>
      </c>
      <c r="G20" s="41">
        <f t="shared" si="0"/>
        <v>97.00888550507052</v>
      </c>
      <c r="H20" s="14">
        <f t="shared" si="1"/>
        <v>218141.11000000034</v>
      </c>
    </row>
    <row r="21" spans="1:8" s="8" customFormat="1" ht="12.75">
      <c r="A21" s="31" t="s">
        <v>13</v>
      </c>
      <c r="B21" s="3" t="s">
        <v>14</v>
      </c>
      <c r="C21" s="16">
        <f>C22+C23</f>
        <v>6396875.9</v>
      </c>
      <c r="D21" s="16">
        <f>D22+D23</f>
        <v>7127615.41</v>
      </c>
      <c r="E21" s="16">
        <f>E22+E23</f>
        <v>6909474.3</v>
      </c>
      <c r="F21" s="16">
        <f>F22+F23</f>
        <v>6279336.989999999</v>
      </c>
      <c r="G21" s="40">
        <f t="shared" si="0"/>
        <v>96.93949382153883</v>
      </c>
      <c r="H21" s="20">
        <f t="shared" si="1"/>
        <v>218141.11000000034</v>
      </c>
    </row>
    <row r="22" spans="1:8" s="8" customFormat="1" ht="12.75">
      <c r="A22" s="13" t="s">
        <v>15</v>
      </c>
      <c r="B22" s="3" t="s">
        <v>16</v>
      </c>
      <c r="C22" s="3">
        <v>4945083</v>
      </c>
      <c r="D22" s="16">
        <v>5463073.56</v>
      </c>
      <c r="E22" s="15">
        <v>5332968.93</v>
      </c>
      <c r="F22" s="12">
        <v>4837182.31</v>
      </c>
      <c r="G22" s="40">
        <f t="shared" si="0"/>
        <v>97.61847193578701</v>
      </c>
      <c r="H22" s="20">
        <f t="shared" si="1"/>
        <v>130104.62999999989</v>
      </c>
    </row>
    <row r="23" spans="1:8" s="8" customFormat="1" ht="12.75">
      <c r="A23" s="13" t="s">
        <v>17</v>
      </c>
      <c r="B23" s="3" t="s">
        <v>18</v>
      </c>
      <c r="C23" s="3">
        <v>1451792.9</v>
      </c>
      <c r="D23" s="16">
        <v>1664541.85</v>
      </c>
      <c r="E23" s="15">
        <v>1576505.37</v>
      </c>
      <c r="F23" s="12">
        <v>1442154.68</v>
      </c>
      <c r="G23" s="40">
        <f t="shared" si="0"/>
        <v>94.7110683939848</v>
      </c>
      <c r="H23" s="20">
        <f t="shared" si="1"/>
        <v>88036.47999999998</v>
      </c>
    </row>
    <row r="24" spans="1:8" s="8" customFormat="1" ht="12.75">
      <c r="A24" s="13"/>
      <c r="B24" s="3" t="s">
        <v>357</v>
      </c>
      <c r="C24" s="3"/>
      <c r="D24" s="16">
        <v>165355.5</v>
      </c>
      <c r="E24" s="15">
        <v>165355.5</v>
      </c>
      <c r="F24" s="12"/>
      <c r="G24" s="40"/>
      <c r="H24" s="20"/>
    </row>
    <row r="25" spans="1:8" s="8" customFormat="1" ht="51">
      <c r="A25" s="23" t="s">
        <v>19</v>
      </c>
      <c r="B25" s="1" t="s">
        <v>20</v>
      </c>
      <c r="C25" s="14">
        <f>C26+C29+C30+C31+C32</f>
        <v>712000</v>
      </c>
      <c r="D25" s="14">
        <f>D26+D29+D30+D31+D32</f>
        <v>747701.64</v>
      </c>
      <c r="E25" s="14">
        <f>E26+E29+E30+E31+E32</f>
        <v>638092.02</v>
      </c>
      <c r="F25" s="14">
        <f>F26+F29+F30+F31+F32</f>
        <v>608246.82</v>
      </c>
      <c r="G25" s="41">
        <f t="shared" si="0"/>
        <v>85.3404601332692</v>
      </c>
      <c r="H25" s="14">
        <f t="shared" si="1"/>
        <v>109609.62</v>
      </c>
    </row>
    <row r="26" spans="1:8" s="8" customFormat="1" ht="12.75">
      <c r="A26" s="31" t="s">
        <v>13</v>
      </c>
      <c r="B26" s="13" t="s">
        <v>21</v>
      </c>
      <c r="C26" s="16">
        <f>C27+C28</f>
        <v>371600</v>
      </c>
      <c r="D26" s="45">
        <f>D27+D28</f>
        <v>409101.51</v>
      </c>
      <c r="E26" s="45">
        <f>E27+E28</f>
        <v>392289.07</v>
      </c>
      <c r="F26" s="45">
        <f>F27+F28</f>
        <v>359715.42</v>
      </c>
      <c r="G26" s="40">
        <f t="shared" si="0"/>
        <v>95.89039893790662</v>
      </c>
      <c r="H26" s="20">
        <f t="shared" si="1"/>
        <v>16812.440000000002</v>
      </c>
    </row>
    <row r="27" spans="1:8" s="8" customFormat="1" ht="12.75">
      <c r="A27" s="13" t="s">
        <v>15</v>
      </c>
      <c r="B27" s="13" t="s">
        <v>22</v>
      </c>
      <c r="C27" s="16">
        <v>285400</v>
      </c>
      <c r="D27" s="45">
        <v>299203.28</v>
      </c>
      <c r="E27" s="43">
        <v>299203.28</v>
      </c>
      <c r="F27" s="43">
        <v>292213.72</v>
      </c>
      <c r="G27" s="40">
        <f t="shared" si="0"/>
        <v>100</v>
      </c>
      <c r="H27" s="20">
        <f t="shared" si="1"/>
        <v>0</v>
      </c>
    </row>
    <row r="28" spans="1:8" s="8" customFormat="1" ht="12.75">
      <c r="A28" s="13" t="s">
        <v>17</v>
      </c>
      <c r="B28" s="13" t="s">
        <v>23</v>
      </c>
      <c r="C28" s="16">
        <v>86200</v>
      </c>
      <c r="D28" s="45">
        <v>109898.23</v>
      </c>
      <c r="E28" s="43">
        <v>93085.79</v>
      </c>
      <c r="F28" s="43">
        <v>67501.7</v>
      </c>
      <c r="G28" s="40">
        <f t="shared" si="0"/>
        <v>84.70181002915152</v>
      </c>
      <c r="H28" s="20">
        <f t="shared" si="1"/>
        <v>16812.440000000002</v>
      </c>
    </row>
    <row r="29" spans="1:8" ht="12.75">
      <c r="A29" s="32" t="s">
        <v>24</v>
      </c>
      <c r="B29" s="3" t="s">
        <v>25</v>
      </c>
      <c r="C29" s="16">
        <v>279400</v>
      </c>
      <c r="D29" s="48">
        <v>277600.13</v>
      </c>
      <c r="E29" s="47">
        <v>195566.98</v>
      </c>
      <c r="F29" s="47">
        <v>194987.76</v>
      </c>
      <c r="G29" s="40">
        <f t="shared" si="0"/>
        <v>70.4491672968597</v>
      </c>
      <c r="H29" s="20">
        <f t="shared" si="1"/>
        <v>82033.15</v>
      </c>
    </row>
    <row r="30" spans="1:8" s="2" customFormat="1" ht="12.75">
      <c r="A30" s="32" t="s">
        <v>26</v>
      </c>
      <c r="B30" s="3" t="s">
        <v>27</v>
      </c>
      <c r="C30" s="16">
        <v>10000</v>
      </c>
      <c r="D30" s="45">
        <v>10000</v>
      </c>
      <c r="E30" s="47">
        <v>1235</v>
      </c>
      <c r="F30" s="47">
        <v>2543.64</v>
      </c>
      <c r="G30" s="40">
        <f t="shared" si="0"/>
        <v>12.35</v>
      </c>
      <c r="H30" s="20">
        <f t="shared" si="1"/>
        <v>8765</v>
      </c>
    </row>
    <row r="31" spans="1:8" ht="14.25" customHeight="1">
      <c r="A31" s="6" t="s">
        <v>26</v>
      </c>
      <c r="B31" s="3" t="s">
        <v>30</v>
      </c>
      <c r="C31" s="16">
        <v>1000</v>
      </c>
      <c r="D31" s="47">
        <v>1000</v>
      </c>
      <c r="E31" s="47">
        <v>742.98</v>
      </c>
      <c r="F31" s="47"/>
      <c r="G31" s="40">
        <f t="shared" si="0"/>
        <v>74.298</v>
      </c>
      <c r="H31" s="20">
        <f t="shared" si="1"/>
        <v>257.02</v>
      </c>
    </row>
    <row r="32" spans="1:8" ht="14.25" customHeight="1">
      <c r="A32" s="32" t="s">
        <v>29</v>
      </c>
      <c r="B32" s="3" t="s">
        <v>298</v>
      </c>
      <c r="C32" s="16">
        <v>50000</v>
      </c>
      <c r="D32" s="47">
        <v>50000</v>
      </c>
      <c r="E32" s="47">
        <v>48257.99</v>
      </c>
      <c r="F32" s="47">
        <v>51000</v>
      </c>
      <c r="G32" s="40">
        <f t="shared" si="0"/>
        <v>96.51598</v>
      </c>
      <c r="H32" s="20">
        <f t="shared" si="1"/>
        <v>1742.010000000002</v>
      </c>
    </row>
    <row r="33" spans="1:8" ht="63.75" customHeight="1">
      <c r="A33" s="39" t="s">
        <v>31</v>
      </c>
      <c r="B33" s="35" t="s">
        <v>32</v>
      </c>
      <c r="C33" s="37">
        <f>C34+C38+C40+C41+C44</f>
        <v>25364133.33</v>
      </c>
      <c r="D33" s="37">
        <f>D34+D38+D40+D41+D44</f>
        <v>30925762.740000002</v>
      </c>
      <c r="E33" s="37">
        <f>E34+E38+E40+E41+E44</f>
        <v>28021144.9</v>
      </c>
      <c r="F33" s="37">
        <f>F34+F38+F40+F41+F44+F39</f>
        <v>25386867.53</v>
      </c>
      <c r="G33" s="41">
        <f t="shared" si="0"/>
        <v>90.60777299360474</v>
      </c>
      <c r="H33" s="14">
        <f t="shared" si="1"/>
        <v>2904617.8400000036</v>
      </c>
    </row>
    <row r="34" spans="1:8" ht="12.75">
      <c r="A34" s="18" t="s">
        <v>13</v>
      </c>
      <c r="B34" s="3" t="s">
        <v>33</v>
      </c>
      <c r="C34" s="16">
        <f>C35+C36+C37</f>
        <v>19638490.5</v>
      </c>
      <c r="D34" s="16">
        <f>D35+D36+D37</f>
        <v>20805988.92</v>
      </c>
      <c r="E34" s="16">
        <f>E35+E36+E37</f>
        <v>20155859.32</v>
      </c>
      <c r="F34" s="16">
        <f>F35+F36+F37</f>
        <v>18401450.19</v>
      </c>
      <c r="G34" s="40">
        <f t="shared" si="0"/>
        <v>96.87527662107397</v>
      </c>
      <c r="H34" s="20">
        <f t="shared" si="1"/>
        <v>650129.6000000015</v>
      </c>
    </row>
    <row r="35" spans="1:8" ht="14.25" customHeight="1">
      <c r="A35" s="32" t="s">
        <v>15</v>
      </c>
      <c r="B35" s="3" t="s">
        <v>34</v>
      </c>
      <c r="C35" s="3">
        <v>15103627</v>
      </c>
      <c r="D35" s="16">
        <v>15652457.46</v>
      </c>
      <c r="E35" s="38">
        <v>15533922.94</v>
      </c>
      <c r="F35" s="3">
        <v>14425872.89</v>
      </c>
      <c r="G35" s="40">
        <f t="shared" si="0"/>
        <v>99.24270984091208</v>
      </c>
      <c r="H35" s="20">
        <f t="shared" si="1"/>
        <v>118534.52000000142</v>
      </c>
    </row>
    <row r="36" spans="1:8" ht="13.5" customHeight="1">
      <c r="A36" s="32" t="s">
        <v>17</v>
      </c>
      <c r="B36" s="3" t="s">
        <v>35</v>
      </c>
      <c r="C36" s="3">
        <v>4510421</v>
      </c>
      <c r="D36" s="16">
        <v>5137488.96</v>
      </c>
      <c r="E36" s="16">
        <v>4617036.38</v>
      </c>
      <c r="F36" s="3">
        <v>3971777.3</v>
      </c>
      <c r="G36" s="40">
        <f t="shared" si="0"/>
        <v>89.86951438626546</v>
      </c>
      <c r="H36" s="20">
        <f t="shared" si="1"/>
        <v>520452.5800000001</v>
      </c>
    </row>
    <row r="37" spans="1:8" ht="12.75">
      <c r="A37" s="6" t="s">
        <v>36</v>
      </c>
      <c r="B37" s="3" t="s">
        <v>37</v>
      </c>
      <c r="C37" s="16">
        <v>24442.5</v>
      </c>
      <c r="D37" s="16">
        <v>16042.5</v>
      </c>
      <c r="E37" s="5">
        <v>4900</v>
      </c>
      <c r="F37" s="3">
        <v>3800</v>
      </c>
      <c r="G37" s="40">
        <f t="shared" si="0"/>
        <v>30.543867851020728</v>
      </c>
      <c r="H37" s="20">
        <f t="shared" si="1"/>
        <v>11142.5</v>
      </c>
    </row>
    <row r="38" spans="1:8" ht="12.75">
      <c r="A38" s="32" t="s">
        <v>24</v>
      </c>
      <c r="B38" s="3" t="s">
        <v>38</v>
      </c>
      <c r="C38" s="3">
        <v>2884841.5</v>
      </c>
      <c r="D38" s="16">
        <v>5217401.76</v>
      </c>
      <c r="E38" s="16">
        <v>4036179.29</v>
      </c>
      <c r="F38" s="3">
        <v>3573642.59</v>
      </c>
      <c r="G38" s="40">
        <f t="shared" si="0"/>
        <v>77.35994802899748</v>
      </c>
      <c r="H38" s="20">
        <f t="shared" si="1"/>
        <v>1181222.4699999997</v>
      </c>
    </row>
    <row r="39" spans="1:8" ht="12.75">
      <c r="A39" s="6" t="s">
        <v>327</v>
      </c>
      <c r="B39" s="3" t="s">
        <v>328</v>
      </c>
      <c r="C39" s="3"/>
      <c r="D39" s="16"/>
      <c r="E39" s="16"/>
      <c r="F39" s="3">
        <v>32172.86</v>
      </c>
      <c r="G39" s="40"/>
      <c r="H39" s="20"/>
    </row>
    <row r="40" spans="1:8" ht="12.75">
      <c r="A40" s="6" t="s">
        <v>26</v>
      </c>
      <c r="B40" s="3" t="s">
        <v>39</v>
      </c>
      <c r="C40" s="3">
        <v>204530</v>
      </c>
      <c r="D40" s="16">
        <v>280776.05</v>
      </c>
      <c r="E40" s="15">
        <v>212598.63</v>
      </c>
      <c r="F40" s="3">
        <v>355481.71</v>
      </c>
      <c r="G40" s="40">
        <f t="shared" si="0"/>
        <v>75.71822098074249</v>
      </c>
      <c r="H40" s="20">
        <f t="shared" si="1"/>
        <v>68177.41999999998</v>
      </c>
    </row>
    <row r="41" spans="1:8" ht="12.75">
      <c r="A41" s="6" t="s">
        <v>28</v>
      </c>
      <c r="B41" s="3" t="s">
        <v>40</v>
      </c>
      <c r="C41" s="16">
        <f>C42+C43</f>
        <v>2517771.33</v>
      </c>
      <c r="D41" s="16">
        <f>D42+D43</f>
        <v>4498201.59</v>
      </c>
      <c r="E41" s="16">
        <f>E42+E43</f>
        <v>3542981.7700000005</v>
      </c>
      <c r="F41" s="16">
        <f>F42+F43</f>
        <v>3024120.1799999997</v>
      </c>
      <c r="G41" s="40">
        <f t="shared" si="0"/>
        <v>78.7644061545939</v>
      </c>
      <c r="H41" s="20">
        <f t="shared" si="1"/>
        <v>955219.8199999994</v>
      </c>
    </row>
    <row r="42" spans="1:8" ht="12.75">
      <c r="A42" s="6" t="s">
        <v>41</v>
      </c>
      <c r="B42" s="3" t="s">
        <v>42</v>
      </c>
      <c r="C42" s="3">
        <v>310140.43</v>
      </c>
      <c r="D42" s="16">
        <v>837773.42</v>
      </c>
      <c r="E42" s="5">
        <v>707389.3</v>
      </c>
      <c r="F42" s="3">
        <v>465307.17</v>
      </c>
      <c r="G42" s="40">
        <f t="shared" si="0"/>
        <v>84.43682780005123</v>
      </c>
      <c r="H42" s="20">
        <f t="shared" si="1"/>
        <v>130384.12</v>
      </c>
    </row>
    <row r="43" spans="1:8" ht="12.75">
      <c r="A43" s="6" t="s">
        <v>29</v>
      </c>
      <c r="B43" s="3" t="s">
        <v>43</v>
      </c>
      <c r="C43" s="3">
        <v>2207630.9</v>
      </c>
      <c r="D43" s="16">
        <v>3660428.17</v>
      </c>
      <c r="E43" s="15">
        <v>2835592.47</v>
      </c>
      <c r="F43" s="3">
        <v>2558813.01</v>
      </c>
      <c r="G43" s="40">
        <f t="shared" si="0"/>
        <v>77.46614161807197</v>
      </c>
      <c r="H43" s="20">
        <f t="shared" si="1"/>
        <v>824835.6999999997</v>
      </c>
    </row>
    <row r="44" spans="1:8" ht="12.75">
      <c r="A44" s="6" t="s">
        <v>26</v>
      </c>
      <c r="B44" s="3" t="s">
        <v>44</v>
      </c>
      <c r="C44" s="3">
        <v>118500</v>
      </c>
      <c r="D44" s="16">
        <v>123394.42</v>
      </c>
      <c r="E44" s="15">
        <v>73525.89</v>
      </c>
      <c r="F44" s="3"/>
      <c r="G44" s="40">
        <f t="shared" si="0"/>
        <v>59.58607366524353</v>
      </c>
      <c r="H44" s="20">
        <f t="shared" si="1"/>
        <v>49868.53</v>
      </c>
    </row>
    <row r="45" spans="1:8" ht="55.5" customHeight="1">
      <c r="A45" s="39" t="s">
        <v>45</v>
      </c>
      <c r="B45" s="35" t="s">
        <v>46</v>
      </c>
      <c r="C45" s="37">
        <f>C46+C50+C51+C52+C55</f>
        <v>6264600</v>
      </c>
      <c r="D45" s="37">
        <f>D46+D50+D51+D52+D55</f>
        <v>6688679.16</v>
      </c>
      <c r="E45" s="37">
        <f>E46+E50+E51+E52+E55</f>
        <v>6542043.350000001</v>
      </c>
      <c r="F45" s="37">
        <f>F46+F50+F51+F52+F55</f>
        <v>6094977.399999999</v>
      </c>
      <c r="G45" s="41">
        <f t="shared" si="0"/>
        <v>97.8077015432745</v>
      </c>
      <c r="H45" s="14">
        <f t="shared" si="1"/>
        <v>146635.8099999996</v>
      </c>
    </row>
    <row r="46" spans="1:8" ht="12.75">
      <c r="A46" s="34" t="s">
        <v>13</v>
      </c>
      <c r="B46" s="3" t="s">
        <v>47</v>
      </c>
      <c r="C46" s="46">
        <f>C47+C48+C49</f>
        <v>4650600</v>
      </c>
      <c r="D46" s="46">
        <f>D47+D48+D49</f>
        <v>5172443.95</v>
      </c>
      <c r="E46" s="46">
        <f>E47+E48+E49</f>
        <v>5061364.2</v>
      </c>
      <c r="F46" s="46">
        <f>F47+F48+F49</f>
        <v>4617246.63</v>
      </c>
      <c r="G46" s="40">
        <f t="shared" si="0"/>
        <v>97.8524706874784</v>
      </c>
      <c r="H46" s="20">
        <f t="shared" si="1"/>
        <v>111079.75</v>
      </c>
    </row>
    <row r="47" spans="1:8" ht="13.5" customHeight="1">
      <c r="A47" s="32" t="s">
        <v>15</v>
      </c>
      <c r="B47" s="3" t="s">
        <v>48</v>
      </c>
      <c r="C47" s="3">
        <v>3567500</v>
      </c>
      <c r="D47" s="47">
        <v>3913667.81</v>
      </c>
      <c r="E47" s="47">
        <v>3912001.2</v>
      </c>
      <c r="F47" s="3">
        <v>3638242.53</v>
      </c>
      <c r="G47" s="40">
        <f t="shared" si="0"/>
        <v>99.95741564995012</v>
      </c>
      <c r="H47" s="20">
        <f t="shared" si="1"/>
        <v>1666.6099999998696</v>
      </c>
    </row>
    <row r="48" spans="1:8" ht="13.5" customHeight="1">
      <c r="A48" s="6" t="s">
        <v>17</v>
      </c>
      <c r="B48" s="3" t="s">
        <v>49</v>
      </c>
      <c r="C48" s="3">
        <v>1073100</v>
      </c>
      <c r="D48" s="47">
        <v>1255776.14</v>
      </c>
      <c r="E48" s="47">
        <v>1146581.84</v>
      </c>
      <c r="F48" s="3">
        <v>978404.1</v>
      </c>
      <c r="G48" s="40">
        <f t="shared" si="0"/>
        <v>91.30463650949764</v>
      </c>
      <c r="H48" s="20">
        <f t="shared" si="1"/>
        <v>109194.29999999981</v>
      </c>
    </row>
    <row r="49" spans="1:8" ht="12.75">
      <c r="A49" s="6" t="s">
        <v>36</v>
      </c>
      <c r="B49" s="3" t="s">
        <v>50</v>
      </c>
      <c r="C49" s="3">
        <v>10000</v>
      </c>
      <c r="D49" s="47">
        <v>3000</v>
      </c>
      <c r="E49" s="47">
        <v>2781.16</v>
      </c>
      <c r="F49" s="3">
        <v>600</v>
      </c>
      <c r="G49" s="40">
        <f t="shared" si="0"/>
        <v>92.70533333333333</v>
      </c>
      <c r="H49" s="20">
        <f t="shared" si="1"/>
        <v>218.84000000000015</v>
      </c>
    </row>
    <row r="50" spans="1:8" ht="12.75">
      <c r="A50" s="6" t="s">
        <v>24</v>
      </c>
      <c r="B50" s="3" t="s">
        <v>51</v>
      </c>
      <c r="C50" s="3">
        <v>1141930</v>
      </c>
      <c r="D50" s="47">
        <v>826231.25</v>
      </c>
      <c r="E50" s="47">
        <v>802760.57</v>
      </c>
      <c r="F50" s="3">
        <v>1145234.47</v>
      </c>
      <c r="G50" s="40">
        <f t="shared" si="0"/>
        <v>97.15930860760834</v>
      </c>
      <c r="H50" s="20">
        <f t="shared" si="1"/>
        <v>23470.68000000005</v>
      </c>
    </row>
    <row r="51" spans="1:8" ht="13.5" customHeight="1">
      <c r="A51" s="6" t="s">
        <v>26</v>
      </c>
      <c r="B51" s="3" t="s">
        <v>52</v>
      </c>
      <c r="C51" s="3">
        <v>14600</v>
      </c>
      <c r="D51" s="48">
        <v>13839</v>
      </c>
      <c r="E51" s="48">
        <v>13839</v>
      </c>
      <c r="F51" s="3">
        <v>13861.99</v>
      </c>
      <c r="G51" s="40">
        <f t="shared" si="0"/>
        <v>100</v>
      </c>
      <c r="H51" s="20">
        <f t="shared" si="1"/>
        <v>0</v>
      </c>
    </row>
    <row r="52" spans="1:8" ht="14.25" customHeight="1">
      <c r="A52" s="32" t="s">
        <v>28</v>
      </c>
      <c r="B52" s="3" t="s">
        <v>53</v>
      </c>
      <c r="C52" s="48">
        <f>C53+C54</f>
        <v>455470</v>
      </c>
      <c r="D52" s="48">
        <f>D53+D54</f>
        <v>675664.96</v>
      </c>
      <c r="E52" s="48">
        <f>E53+E54</f>
        <v>663914.46</v>
      </c>
      <c r="F52" s="16">
        <f>F53+F54</f>
        <v>318634.31</v>
      </c>
      <c r="G52" s="40">
        <f t="shared" si="0"/>
        <v>98.2608984192402</v>
      </c>
      <c r="H52" s="20">
        <f t="shared" si="1"/>
        <v>11750.5</v>
      </c>
    </row>
    <row r="53" spans="1:8" ht="15.75" customHeight="1">
      <c r="A53" s="33" t="s">
        <v>41</v>
      </c>
      <c r="B53" s="3" t="s">
        <v>54</v>
      </c>
      <c r="C53" s="3">
        <v>121470</v>
      </c>
      <c r="D53" s="47">
        <v>387138.5</v>
      </c>
      <c r="E53" s="47">
        <v>387138.5</v>
      </c>
      <c r="F53" s="3"/>
      <c r="G53" s="40">
        <f t="shared" si="0"/>
        <v>100</v>
      </c>
      <c r="H53" s="20">
        <f t="shared" si="1"/>
        <v>0</v>
      </c>
    </row>
    <row r="54" spans="1:8" ht="14.25" customHeight="1">
      <c r="A54" s="3" t="s">
        <v>29</v>
      </c>
      <c r="B54" s="3" t="s">
        <v>55</v>
      </c>
      <c r="C54" s="3">
        <v>334000</v>
      </c>
      <c r="D54" s="47">
        <v>288526.46</v>
      </c>
      <c r="E54" s="47">
        <v>276775.96</v>
      </c>
      <c r="F54" s="3">
        <v>318634.31</v>
      </c>
      <c r="G54" s="40">
        <f t="shared" si="0"/>
        <v>95.92740991588778</v>
      </c>
      <c r="H54" s="20">
        <f t="shared" si="1"/>
        <v>11750.5</v>
      </c>
    </row>
    <row r="55" spans="1:8" ht="12.75">
      <c r="A55" s="3" t="s">
        <v>26</v>
      </c>
      <c r="B55" s="3" t="s">
        <v>56</v>
      </c>
      <c r="C55" s="3">
        <v>2000</v>
      </c>
      <c r="D55" s="47">
        <v>500</v>
      </c>
      <c r="E55" s="47">
        <v>165.12</v>
      </c>
      <c r="F55" s="3"/>
      <c r="G55" s="40">
        <f t="shared" si="0"/>
        <v>33.024</v>
      </c>
      <c r="H55" s="20">
        <f t="shared" si="1"/>
        <v>334.88</v>
      </c>
    </row>
    <row r="56" spans="1:8" ht="26.25" customHeight="1">
      <c r="A56" s="36" t="s">
        <v>57</v>
      </c>
      <c r="B56" s="35" t="s">
        <v>58</v>
      </c>
      <c r="C56" s="37">
        <f>C57+C58</f>
        <v>2220000</v>
      </c>
      <c r="D56" s="44">
        <f>D57+D58</f>
        <v>2624767.8</v>
      </c>
      <c r="E56" s="44">
        <f>E57</f>
        <v>2589751.94</v>
      </c>
      <c r="F56" s="37">
        <f>F57+F58</f>
        <v>0</v>
      </c>
      <c r="G56" s="41">
        <f t="shared" si="0"/>
        <v>98.66594446944984</v>
      </c>
      <c r="H56" s="14">
        <f t="shared" si="1"/>
        <v>35015.85999999987</v>
      </c>
    </row>
    <row r="57" spans="1:8" ht="12.75">
      <c r="A57" s="3" t="s">
        <v>26</v>
      </c>
      <c r="B57" s="5" t="s">
        <v>59</v>
      </c>
      <c r="C57" s="5">
        <v>2170000</v>
      </c>
      <c r="D57" s="47">
        <v>2624767.8</v>
      </c>
      <c r="E57" s="47">
        <v>2589751.94</v>
      </c>
      <c r="F57" s="3"/>
      <c r="G57" s="40">
        <f t="shared" si="0"/>
        <v>98.66594446944984</v>
      </c>
      <c r="H57" s="20">
        <f t="shared" si="1"/>
        <v>35015.85999999987</v>
      </c>
    </row>
    <row r="58" spans="1:8" ht="12.75">
      <c r="A58" s="3" t="s">
        <v>26</v>
      </c>
      <c r="B58" s="3" t="s">
        <v>60</v>
      </c>
      <c r="C58" s="3">
        <v>50000</v>
      </c>
      <c r="D58" s="47"/>
      <c r="E58" s="47">
        <v>0</v>
      </c>
      <c r="F58" s="3"/>
      <c r="G58" s="40" t="e">
        <f t="shared" si="0"/>
        <v>#DIV/0!</v>
      </c>
      <c r="H58" s="20">
        <f t="shared" si="1"/>
        <v>0</v>
      </c>
    </row>
    <row r="59" spans="1:8" ht="12.75">
      <c r="A59" s="35" t="s">
        <v>61</v>
      </c>
      <c r="B59" s="35" t="s">
        <v>62</v>
      </c>
      <c r="C59" s="37">
        <f>C60</f>
        <v>6599000</v>
      </c>
      <c r="D59" s="44">
        <f>D60</f>
        <v>391274.83</v>
      </c>
      <c r="E59" s="44">
        <f>E60</f>
        <v>0</v>
      </c>
      <c r="F59" s="37">
        <f>F60</f>
        <v>0</v>
      </c>
      <c r="G59" s="41">
        <f t="shared" si="0"/>
        <v>0</v>
      </c>
      <c r="H59" s="14">
        <f t="shared" si="1"/>
        <v>391274.83</v>
      </c>
    </row>
    <row r="60" spans="1:8" ht="12.75">
      <c r="A60" s="3" t="s">
        <v>26</v>
      </c>
      <c r="B60" s="3" t="s">
        <v>63</v>
      </c>
      <c r="C60" s="3">
        <v>6599000</v>
      </c>
      <c r="D60" s="47">
        <v>391274.83</v>
      </c>
      <c r="E60" s="47">
        <v>0</v>
      </c>
      <c r="F60" s="3"/>
      <c r="G60" s="40">
        <f t="shared" si="0"/>
        <v>0</v>
      </c>
      <c r="H60" s="20">
        <f t="shared" si="1"/>
        <v>391274.83</v>
      </c>
    </row>
    <row r="61" spans="1:8" ht="12.75">
      <c r="A61" s="35" t="s">
        <v>64</v>
      </c>
      <c r="B61" s="35" t="s">
        <v>65</v>
      </c>
      <c r="C61" s="37">
        <f>C62+C66+C67+C70</f>
        <v>9797200</v>
      </c>
      <c r="D61" s="37">
        <f>D62+D66+D67+D70</f>
        <v>11317787.57</v>
      </c>
      <c r="E61" s="37">
        <f>E62+E66+E67+E70</f>
        <v>9952301.29</v>
      </c>
      <c r="F61" s="37">
        <f>F62+F66+F67+F70</f>
        <v>9682293.81</v>
      </c>
      <c r="G61" s="41">
        <f t="shared" si="0"/>
        <v>87.9350423255912</v>
      </c>
      <c r="H61" s="14">
        <f t="shared" si="1"/>
        <v>1365486.2800000012</v>
      </c>
    </row>
    <row r="62" spans="1:8" s="2" customFormat="1" ht="12.75">
      <c r="A62" s="24" t="s">
        <v>13</v>
      </c>
      <c r="B62" s="3" t="s">
        <v>66</v>
      </c>
      <c r="C62" s="47">
        <f>C63+C64+C65</f>
        <v>521400</v>
      </c>
      <c r="D62" s="47">
        <f>D63+D64+D65</f>
        <v>544472.03</v>
      </c>
      <c r="E62" s="47">
        <f>E63+E64+E65</f>
        <v>502082.45999999996</v>
      </c>
      <c r="F62" s="47">
        <f>F63+F64+F65</f>
        <v>405207.37</v>
      </c>
      <c r="G62" s="40">
        <f t="shared" si="0"/>
        <v>92.21455508008371</v>
      </c>
      <c r="H62" s="20">
        <f t="shared" si="1"/>
        <v>42389.570000000065</v>
      </c>
    </row>
    <row r="63" spans="1:8" s="2" customFormat="1" ht="12.75">
      <c r="A63" s="3" t="s">
        <v>15</v>
      </c>
      <c r="B63" s="3" t="s">
        <v>67</v>
      </c>
      <c r="C63" s="3">
        <v>398885</v>
      </c>
      <c r="D63" s="47">
        <v>417022.71</v>
      </c>
      <c r="E63" s="47">
        <v>384465.8</v>
      </c>
      <c r="F63" s="3">
        <v>311692.27</v>
      </c>
      <c r="G63" s="40">
        <f t="shared" si="0"/>
        <v>92.19301270187418</v>
      </c>
      <c r="H63" s="20">
        <f t="shared" si="1"/>
        <v>32556.910000000033</v>
      </c>
    </row>
    <row r="64" spans="1:8" s="2" customFormat="1" ht="12.75">
      <c r="A64" s="3" t="s">
        <v>17</v>
      </c>
      <c r="B64" s="3" t="s">
        <v>68</v>
      </c>
      <c r="C64" s="3">
        <v>120515</v>
      </c>
      <c r="D64" s="47">
        <v>127149.32</v>
      </c>
      <c r="E64" s="47">
        <v>117316.66</v>
      </c>
      <c r="F64" s="3">
        <v>91715.1</v>
      </c>
      <c r="G64" s="40">
        <f t="shared" si="0"/>
        <v>92.2668402788155</v>
      </c>
      <c r="H64" s="20">
        <f t="shared" si="1"/>
        <v>9832.660000000003</v>
      </c>
    </row>
    <row r="65" spans="1:8" s="2" customFormat="1" ht="12.75">
      <c r="A65" s="3" t="s">
        <v>36</v>
      </c>
      <c r="B65" s="3" t="s">
        <v>69</v>
      </c>
      <c r="C65" s="3">
        <v>2000</v>
      </c>
      <c r="D65" s="47">
        <v>300</v>
      </c>
      <c r="E65" s="47">
        <v>300</v>
      </c>
      <c r="F65" s="3">
        <v>1800</v>
      </c>
      <c r="G65" s="40">
        <f t="shared" si="0"/>
        <v>100</v>
      </c>
      <c r="H65" s="20">
        <f t="shared" si="1"/>
        <v>0</v>
      </c>
    </row>
    <row r="66" spans="1:8" s="2" customFormat="1" ht="12.75">
      <c r="A66" s="3" t="s">
        <v>24</v>
      </c>
      <c r="B66" s="3" t="s">
        <v>70</v>
      </c>
      <c r="C66" s="3">
        <v>253400</v>
      </c>
      <c r="D66" s="47">
        <v>856156.87</v>
      </c>
      <c r="E66" s="47">
        <v>708560.16</v>
      </c>
      <c r="F66" s="3">
        <v>572086.44</v>
      </c>
      <c r="G66" s="40">
        <f t="shared" si="0"/>
        <v>82.76055298137128</v>
      </c>
      <c r="H66" s="20">
        <f t="shared" si="1"/>
        <v>147596.70999999996</v>
      </c>
    </row>
    <row r="67" spans="1:8" ht="12.75">
      <c r="A67" s="3" t="s">
        <v>28</v>
      </c>
      <c r="B67" s="3" t="s">
        <v>71</v>
      </c>
      <c r="C67" s="47">
        <f>C69</f>
        <v>22400</v>
      </c>
      <c r="D67" s="47">
        <f>D69+D68</f>
        <v>138158.66999999998</v>
      </c>
      <c r="E67" s="47">
        <f>E69+E68</f>
        <v>138158.66999999998</v>
      </c>
      <c r="F67" s="16">
        <f>F69</f>
        <v>5000</v>
      </c>
      <c r="G67" s="40">
        <f t="shared" si="0"/>
        <v>100</v>
      </c>
      <c r="H67" s="20">
        <f t="shared" si="1"/>
        <v>0</v>
      </c>
    </row>
    <row r="68" spans="1:8" ht="12.75">
      <c r="A68" s="33" t="s">
        <v>41</v>
      </c>
      <c r="B68" s="3" t="s">
        <v>353</v>
      </c>
      <c r="C68" s="47"/>
      <c r="D68" s="47">
        <v>121466.67</v>
      </c>
      <c r="E68" s="47">
        <v>121466.67</v>
      </c>
      <c r="F68" s="16"/>
      <c r="G68" s="40"/>
      <c r="H68" s="20"/>
    </row>
    <row r="69" spans="1:8" ht="12.75">
      <c r="A69" s="3" t="s">
        <v>29</v>
      </c>
      <c r="B69" s="3" t="s">
        <v>72</v>
      </c>
      <c r="C69" s="3">
        <v>22400</v>
      </c>
      <c r="D69" s="47">
        <v>16692</v>
      </c>
      <c r="E69" s="47">
        <v>16692</v>
      </c>
      <c r="F69" s="3">
        <v>5000</v>
      </c>
      <c r="G69" s="40">
        <f t="shared" si="0"/>
        <v>100</v>
      </c>
      <c r="H69" s="20">
        <f t="shared" si="1"/>
        <v>0</v>
      </c>
    </row>
    <row r="70" spans="1:8" ht="25.5">
      <c r="A70" s="24" t="s">
        <v>73</v>
      </c>
      <c r="B70" s="3" t="s">
        <v>74</v>
      </c>
      <c r="C70" s="3">
        <v>9000000</v>
      </c>
      <c r="D70" s="47">
        <v>9779000</v>
      </c>
      <c r="E70" s="47">
        <v>8603500</v>
      </c>
      <c r="F70" s="3">
        <v>8700000</v>
      </c>
      <c r="G70" s="40">
        <f t="shared" si="0"/>
        <v>87.97934349115451</v>
      </c>
      <c r="H70" s="20">
        <f t="shared" si="1"/>
        <v>1175500</v>
      </c>
    </row>
    <row r="71" spans="1:8" ht="12.75">
      <c r="A71" s="1" t="s">
        <v>75</v>
      </c>
      <c r="B71" s="1" t="s">
        <v>76</v>
      </c>
      <c r="C71" s="14">
        <f>C72+C76+C77</f>
        <v>1386800</v>
      </c>
      <c r="D71" s="14">
        <f>D72+D76+D77+D75</f>
        <v>1392700</v>
      </c>
      <c r="E71" s="14">
        <f>E72+E76+E77+E75</f>
        <v>1392700</v>
      </c>
      <c r="F71" s="14">
        <f>F72+F76+F77</f>
        <v>1329100</v>
      </c>
      <c r="G71" s="41">
        <f t="shared" si="0"/>
        <v>100</v>
      </c>
      <c r="H71" s="14">
        <f t="shared" si="1"/>
        <v>0</v>
      </c>
    </row>
    <row r="72" spans="1:8" ht="12.75">
      <c r="A72" s="24" t="s">
        <v>13</v>
      </c>
      <c r="B72" s="3" t="s">
        <v>77</v>
      </c>
      <c r="C72" s="16">
        <f>C73+C74</f>
        <v>1331397</v>
      </c>
      <c r="D72" s="16">
        <f>D73+D74</f>
        <v>1336224.22</v>
      </c>
      <c r="E72" s="16">
        <f>E73+E74</f>
        <v>1336224.22</v>
      </c>
      <c r="F72" s="16">
        <f>F73+F74</f>
        <v>1269277</v>
      </c>
      <c r="G72" s="40">
        <f t="shared" si="0"/>
        <v>100</v>
      </c>
      <c r="H72" s="20">
        <f t="shared" si="1"/>
        <v>0</v>
      </c>
    </row>
    <row r="73" spans="1:8" ht="12.75">
      <c r="A73" s="3" t="s">
        <v>15</v>
      </c>
      <c r="B73" s="3" t="s">
        <v>78</v>
      </c>
      <c r="C73" s="16">
        <v>1020730</v>
      </c>
      <c r="D73" s="16">
        <v>1034774.21</v>
      </c>
      <c r="E73" s="3">
        <v>1034774.21</v>
      </c>
      <c r="F73" s="3">
        <v>974680</v>
      </c>
      <c r="G73" s="40">
        <f t="shared" si="0"/>
        <v>100</v>
      </c>
      <c r="H73" s="20">
        <f t="shared" si="1"/>
        <v>0</v>
      </c>
    </row>
    <row r="74" spans="1:8" ht="12.75">
      <c r="A74" s="3" t="s">
        <v>17</v>
      </c>
      <c r="B74" s="3" t="s">
        <v>79</v>
      </c>
      <c r="C74" s="16">
        <v>310667</v>
      </c>
      <c r="D74" s="16">
        <v>301450.01</v>
      </c>
      <c r="E74" s="3">
        <v>301450.01</v>
      </c>
      <c r="F74" s="3">
        <v>294597</v>
      </c>
      <c r="G74" s="40">
        <f t="shared" si="0"/>
        <v>100</v>
      </c>
      <c r="H74" s="20">
        <f t="shared" si="1"/>
        <v>0</v>
      </c>
    </row>
    <row r="75" spans="1:8" ht="12.75">
      <c r="A75" s="33" t="s">
        <v>41</v>
      </c>
      <c r="B75" s="3" t="s">
        <v>366</v>
      </c>
      <c r="C75" s="16"/>
      <c r="D75" s="16">
        <v>9000</v>
      </c>
      <c r="E75" s="3">
        <v>9000</v>
      </c>
      <c r="F75" s="3"/>
      <c r="G75" s="40"/>
      <c r="H75" s="20"/>
    </row>
    <row r="76" spans="1:8" ht="12.75">
      <c r="A76" s="3" t="s">
        <v>29</v>
      </c>
      <c r="B76" s="3" t="s">
        <v>80</v>
      </c>
      <c r="C76" s="16">
        <v>55403</v>
      </c>
      <c r="D76" s="16">
        <v>47475.78</v>
      </c>
      <c r="E76" s="3">
        <v>47475.78</v>
      </c>
      <c r="F76" s="3">
        <v>59823</v>
      </c>
      <c r="G76" s="40">
        <f t="shared" si="0"/>
        <v>100</v>
      </c>
      <c r="H76" s="20">
        <f t="shared" si="1"/>
        <v>0</v>
      </c>
    </row>
    <row r="77" spans="1:8" ht="25.5">
      <c r="A77" s="24" t="s">
        <v>81</v>
      </c>
      <c r="B77" s="3" t="s">
        <v>82</v>
      </c>
      <c r="C77" s="3"/>
      <c r="D77" s="3">
        <v>0</v>
      </c>
      <c r="E77" s="3">
        <v>0</v>
      </c>
      <c r="F77" s="3"/>
      <c r="G77" s="40"/>
      <c r="H77" s="20">
        <f aca="true" t="shared" si="3" ref="H77:H154">D77-E77</f>
        <v>0</v>
      </c>
    </row>
    <row r="78" spans="1:8" ht="25.5">
      <c r="A78" s="19" t="s">
        <v>83</v>
      </c>
      <c r="B78" s="1" t="s">
        <v>84</v>
      </c>
      <c r="C78" s="14">
        <f>C79+C83+C84+C86+C89+C85</f>
        <v>3335010</v>
      </c>
      <c r="D78" s="14">
        <f>D79+D83+D84+D86+D89+D85</f>
        <v>4643717.92</v>
      </c>
      <c r="E78" s="14">
        <f>E79+E83+E84+E86+E89+E85</f>
        <v>4501256.24</v>
      </c>
      <c r="F78" s="14">
        <f>F79+F83+F84+F86+F89+F85+F90</f>
        <v>4336337.92</v>
      </c>
      <c r="G78" s="41">
        <f aca="true" t="shared" si="4" ref="G78:G154">E78/D78*100</f>
        <v>96.93216335586553</v>
      </c>
      <c r="H78" s="14">
        <f t="shared" si="3"/>
        <v>142461.6799999997</v>
      </c>
    </row>
    <row r="79" spans="1:8" ht="12.75">
      <c r="A79" s="31" t="s">
        <v>13</v>
      </c>
      <c r="B79" s="3" t="s">
        <v>288</v>
      </c>
      <c r="C79" s="38">
        <f>C80+C81+C82</f>
        <v>2426610</v>
      </c>
      <c r="D79" s="38">
        <f>D80+D81+D82</f>
        <v>2796973.92</v>
      </c>
      <c r="E79" s="38">
        <f>E80+E81+E82</f>
        <v>2724336.24</v>
      </c>
      <c r="F79" s="38">
        <f>F80+F81+F82</f>
        <v>3099828.2199999997</v>
      </c>
      <c r="G79" s="40">
        <f t="shared" si="4"/>
        <v>97.40299044332885</v>
      </c>
      <c r="H79" s="20">
        <f t="shared" si="3"/>
        <v>72637.6799999997</v>
      </c>
    </row>
    <row r="80" spans="1:8" ht="12.75">
      <c r="A80" s="13" t="s">
        <v>15</v>
      </c>
      <c r="B80" s="3" t="s">
        <v>284</v>
      </c>
      <c r="C80" s="38">
        <f aca="true" t="shared" si="5" ref="C80:E81">C93+C110</f>
        <v>1836475</v>
      </c>
      <c r="D80" s="38">
        <f t="shared" si="5"/>
        <v>2136366.92</v>
      </c>
      <c r="E80" s="38">
        <f t="shared" si="5"/>
        <v>2090005.18</v>
      </c>
      <c r="F80" s="38">
        <f>F93+F110+F103</f>
        <v>2389042.98</v>
      </c>
      <c r="G80" s="40">
        <f t="shared" si="4"/>
        <v>97.82987933552162</v>
      </c>
      <c r="H80" s="20">
        <f t="shared" si="3"/>
        <v>46361.73999999999</v>
      </c>
    </row>
    <row r="81" spans="1:8" ht="12.75">
      <c r="A81" s="13" t="s">
        <v>17</v>
      </c>
      <c r="B81" s="3" t="s">
        <v>285</v>
      </c>
      <c r="C81" s="38">
        <f t="shared" si="5"/>
        <v>590135</v>
      </c>
      <c r="D81" s="38">
        <f t="shared" si="5"/>
        <v>660607</v>
      </c>
      <c r="E81" s="38">
        <f t="shared" si="5"/>
        <v>634331.06</v>
      </c>
      <c r="F81" s="38">
        <f>F94+F111+F104</f>
        <v>710785.24</v>
      </c>
      <c r="G81" s="40">
        <f t="shared" si="4"/>
        <v>96.02245510568311</v>
      </c>
      <c r="H81" s="20">
        <f t="shared" si="3"/>
        <v>26275.939999999944</v>
      </c>
    </row>
    <row r="82" spans="1:8" ht="12.75">
      <c r="A82" s="32" t="s">
        <v>36</v>
      </c>
      <c r="B82" s="3" t="s">
        <v>287</v>
      </c>
      <c r="C82" s="38"/>
      <c r="D82" s="38"/>
      <c r="E82" s="38"/>
      <c r="F82" s="38"/>
      <c r="G82" s="40" t="e">
        <f t="shared" si="4"/>
        <v>#DIV/0!</v>
      </c>
      <c r="H82" s="20">
        <f t="shared" si="3"/>
        <v>0</v>
      </c>
    </row>
    <row r="83" spans="1:8" ht="12.75">
      <c r="A83" s="32" t="s">
        <v>24</v>
      </c>
      <c r="B83" s="3" t="s">
        <v>286</v>
      </c>
      <c r="C83" s="38">
        <f>C95+C112</f>
        <v>63200</v>
      </c>
      <c r="D83" s="38">
        <f>D95+D112+D105</f>
        <v>176900</v>
      </c>
      <c r="E83" s="38">
        <f>E95+E112+E105</f>
        <v>151900</v>
      </c>
      <c r="F83" s="38">
        <f>F95+F112+F105+F117</f>
        <v>348675.85</v>
      </c>
      <c r="G83" s="40">
        <f t="shared" si="4"/>
        <v>85.86772187676654</v>
      </c>
      <c r="H83" s="20">
        <f t="shared" si="3"/>
        <v>25000</v>
      </c>
    </row>
    <row r="84" spans="1:8" ht="12.75">
      <c r="A84" s="32" t="s">
        <v>26</v>
      </c>
      <c r="B84" s="3" t="s">
        <v>289</v>
      </c>
      <c r="C84" s="38">
        <f>C96+C117+C118</f>
        <v>53000</v>
      </c>
      <c r="D84" s="38">
        <f>D96+D117+D118</f>
        <v>18000</v>
      </c>
      <c r="E84" s="38">
        <f>E96+E117+E118</f>
        <v>18000</v>
      </c>
      <c r="F84" s="38">
        <f>F96+F118</f>
        <v>3600</v>
      </c>
      <c r="G84" s="40">
        <f t="shared" si="4"/>
        <v>100</v>
      </c>
      <c r="H84" s="20">
        <f t="shared" si="3"/>
        <v>0</v>
      </c>
    </row>
    <row r="85" spans="1:8" ht="29.25" customHeight="1">
      <c r="A85" s="24" t="s">
        <v>234</v>
      </c>
      <c r="B85" s="3" t="s">
        <v>305</v>
      </c>
      <c r="C85" s="16"/>
      <c r="D85" s="16">
        <v>186630</v>
      </c>
      <c r="E85" s="16">
        <v>186630</v>
      </c>
      <c r="F85" s="3"/>
      <c r="G85" s="40"/>
      <c r="H85" s="20"/>
    </row>
    <row r="86" spans="1:8" ht="12.75">
      <c r="A86" s="32" t="s">
        <v>28</v>
      </c>
      <c r="B86" s="3" t="s">
        <v>290</v>
      </c>
      <c r="C86" s="38">
        <f>C87+C88</f>
        <v>92200</v>
      </c>
      <c r="D86" s="38">
        <f>D87+D88</f>
        <v>765214</v>
      </c>
      <c r="E86" s="38">
        <f>E87+E88</f>
        <v>720390</v>
      </c>
      <c r="F86" s="38">
        <f>F87+F88</f>
        <v>188233.84999999998</v>
      </c>
      <c r="G86" s="40">
        <f t="shared" si="4"/>
        <v>94.14229222152235</v>
      </c>
      <c r="H86" s="20">
        <f t="shared" si="3"/>
        <v>44824</v>
      </c>
    </row>
    <row r="87" spans="1:8" ht="12.75">
      <c r="A87" s="32" t="s">
        <v>41</v>
      </c>
      <c r="B87" s="3" t="s">
        <v>291</v>
      </c>
      <c r="C87" s="38">
        <f>C99</f>
        <v>2600</v>
      </c>
      <c r="D87" s="38">
        <f>D99+D113+D119</f>
        <v>26200</v>
      </c>
      <c r="E87" s="38">
        <f>E99+E113+E119</f>
        <v>26200</v>
      </c>
      <c r="F87" s="38">
        <f>F99+F119</f>
        <v>20480</v>
      </c>
      <c r="G87" s="40">
        <f t="shared" si="4"/>
        <v>100</v>
      </c>
      <c r="H87" s="20">
        <f t="shared" si="3"/>
        <v>0</v>
      </c>
    </row>
    <row r="88" spans="1:8" ht="12.75">
      <c r="A88" s="32" t="s">
        <v>29</v>
      </c>
      <c r="B88" s="3" t="s">
        <v>292</v>
      </c>
      <c r="C88" s="38">
        <f>C100+C114</f>
        <v>89600</v>
      </c>
      <c r="D88" s="38">
        <f>D100+D114+D107+D120</f>
        <v>739014</v>
      </c>
      <c r="E88" s="38">
        <f>E100+E114+E107</f>
        <v>694190</v>
      </c>
      <c r="F88" s="38">
        <f>F100+F114</f>
        <v>167753.84999999998</v>
      </c>
      <c r="G88" s="40">
        <f t="shared" si="4"/>
        <v>93.93462099500145</v>
      </c>
      <c r="H88" s="20">
        <f t="shared" si="3"/>
        <v>44824</v>
      </c>
    </row>
    <row r="89" spans="1:8" ht="25.5">
      <c r="A89" s="24" t="s">
        <v>73</v>
      </c>
      <c r="B89" s="3" t="s">
        <v>293</v>
      </c>
      <c r="C89" s="38">
        <f>C106</f>
        <v>700000</v>
      </c>
      <c r="D89" s="38">
        <f>D106</f>
        <v>700000</v>
      </c>
      <c r="E89" s="38">
        <f>E106</f>
        <v>700000</v>
      </c>
      <c r="F89" s="38">
        <f>F106</f>
        <v>696000</v>
      </c>
      <c r="G89" s="40">
        <f t="shared" si="4"/>
        <v>100</v>
      </c>
      <c r="H89" s="20">
        <f t="shared" si="3"/>
        <v>0</v>
      </c>
    </row>
    <row r="90" spans="1:8" ht="25.5">
      <c r="A90" s="24" t="s">
        <v>81</v>
      </c>
      <c r="B90" s="3" t="s">
        <v>294</v>
      </c>
      <c r="C90" s="38"/>
      <c r="D90" s="38"/>
      <c r="E90" s="38"/>
      <c r="F90" s="38">
        <f>F115</f>
        <v>0</v>
      </c>
      <c r="G90" s="40"/>
      <c r="H90" s="20"/>
    </row>
    <row r="91" spans="1:8" ht="12.75">
      <c r="A91" s="35" t="s">
        <v>85</v>
      </c>
      <c r="B91" s="35" t="s">
        <v>86</v>
      </c>
      <c r="C91" s="37">
        <f>C92+C95+C96+C98+C97</f>
        <v>537300</v>
      </c>
      <c r="D91" s="37">
        <f>D92+D95+D96+D98+D97</f>
        <v>733430</v>
      </c>
      <c r="E91" s="37">
        <f>E92+E95+E96+E98+E97</f>
        <v>733430</v>
      </c>
      <c r="F91" s="37">
        <f>F92+F95+F96+F98</f>
        <v>752900</v>
      </c>
      <c r="G91" s="41">
        <f t="shared" si="4"/>
        <v>100</v>
      </c>
      <c r="H91" s="14">
        <f t="shared" si="3"/>
        <v>0</v>
      </c>
    </row>
    <row r="92" spans="1:8" ht="12.75">
      <c r="A92" s="24" t="s">
        <v>13</v>
      </c>
      <c r="B92" s="3" t="s">
        <v>87</v>
      </c>
      <c r="C92" s="16">
        <f>C93+C94</f>
        <v>455400</v>
      </c>
      <c r="D92" s="47">
        <f>D93+D94</f>
        <v>474100</v>
      </c>
      <c r="E92" s="47">
        <f>E93+E94</f>
        <v>474100</v>
      </c>
      <c r="F92" s="16">
        <f>F93+F94</f>
        <v>625766.53</v>
      </c>
      <c r="G92" s="40">
        <f t="shared" si="4"/>
        <v>100</v>
      </c>
      <c r="H92" s="20">
        <f t="shared" si="3"/>
        <v>0</v>
      </c>
    </row>
    <row r="93" spans="1:8" ht="12.75">
      <c r="A93" s="3" t="s">
        <v>15</v>
      </c>
      <c r="B93" s="3" t="s">
        <v>88</v>
      </c>
      <c r="C93" s="16">
        <v>349800</v>
      </c>
      <c r="D93" s="47">
        <v>364132</v>
      </c>
      <c r="E93" s="47">
        <v>364132</v>
      </c>
      <c r="F93" s="3">
        <v>482621.18</v>
      </c>
      <c r="G93" s="40">
        <f t="shared" si="4"/>
        <v>100</v>
      </c>
      <c r="H93" s="20">
        <f t="shared" si="3"/>
        <v>0</v>
      </c>
    </row>
    <row r="94" spans="1:8" ht="12.75">
      <c r="A94" s="3" t="s">
        <v>17</v>
      </c>
      <c r="B94" s="3" t="s">
        <v>89</v>
      </c>
      <c r="C94" s="16">
        <v>105600</v>
      </c>
      <c r="D94" s="47">
        <v>109968</v>
      </c>
      <c r="E94" s="47">
        <v>109968</v>
      </c>
      <c r="F94" s="3">
        <v>143145.35</v>
      </c>
      <c r="G94" s="40">
        <f t="shared" si="4"/>
        <v>100</v>
      </c>
      <c r="H94" s="20">
        <f t="shared" si="3"/>
        <v>0</v>
      </c>
    </row>
    <row r="95" spans="1:8" ht="12.75">
      <c r="A95" s="3" t="s">
        <v>24</v>
      </c>
      <c r="B95" s="3" t="s">
        <v>90</v>
      </c>
      <c r="C95" s="16">
        <v>3700</v>
      </c>
      <c r="D95" s="47">
        <v>0</v>
      </c>
      <c r="E95" s="47">
        <v>0</v>
      </c>
      <c r="F95" s="3">
        <v>64977.77</v>
      </c>
      <c r="G95" s="40" t="e">
        <f t="shared" si="4"/>
        <v>#DIV/0!</v>
      </c>
      <c r="H95" s="20">
        <f t="shared" si="3"/>
        <v>0</v>
      </c>
    </row>
    <row r="96" spans="1:8" ht="12.75">
      <c r="A96" s="3" t="s">
        <v>26</v>
      </c>
      <c r="B96" s="3" t="s">
        <v>91</v>
      </c>
      <c r="C96" s="16">
        <v>6000</v>
      </c>
      <c r="D96" s="47">
        <v>8000</v>
      </c>
      <c r="E96" s="47">
        <v>8000</v>
      </c>
      <c r="F96" s="3">
        <v>3600</v>
      </c>
      <c r="G96" s="40">
        <f t="shared" si="4"/>
        <v>100</v>
      </c>
      <c r="H96" s="20">
        <f t="shared" si="3"/>
        <v>0</v>
      </c>
    </row>
    <row r="97" spans="1:8" ht="29.25" customHeight="1">
      <c r="A97" s="24" t="s">
        <v>234</v>
      </c>
      <c r="B97" s="3" t="s">
        <v>322</v>
      </c>
      <c r="C97" s="16"/>
      <c r="D97" s="47">
        <v>186630</v>
      </c>
      <c r="E97" s="47">
        <v>186630</v>
      </c>
      <c r="F97" s="3"/>
      <c r="G97" s="40">
        <f t="shared" si="4"/>
        <v>100</v>
      </c>
      <c r="H97" s="20">
        <f t="shared" si="3"/>
        <v>0</v>
      </c>
    </row>
    <row r="98" spans="1:8" ht="12.75">
      <c r="A98" s="3" t="s">
        <v>28</v>
      </c>
      <c r="B98" s="3" t="s">
        <v>92</v>
      </c>
      <c r="C98" s="16">
        <f>C99+C100</f>
        <v>72200</v>
      </c>
      <c r="D98" s="47">
        <f>D99+D100</f>
        <v>64700</v>
      </c>
      <c r="E98" s="47">
        <f>E99+E100</f>
        <v>64700</v>
      </c>
      <c r="F98" s="16">
        <f>F99+F100</f>
        <v>58555.7</v>
      </c>
      <c r="G98" s="40">
        <f t="shared" si="4"/>
        <v>100</v>
      </c>
      <c r="H98" s="20">
        <f t="shared" si="3"/>
        <v>0</v>
      </c>
    </row>
    <row r="99" spans="1:8" ht="12.75">
      <c r="A99" s="3" t="s">
        <v>41</v>
      </c>
      <c r="B99" s="3" t="s">
        <v>93</v>
      </c>
      <c r="C99" s="16">
        <v>2600</v>
      </c>
      <c r="D99" s="47">
        <v>6200</v>
      </c>
      <c r="E99" s="47">
        <v>6200</v>
      </c>
      <c r="F99" s="3">
        <v>10480</v>
      </c>
      <c r="G99" s="40">
        <f t="shared" si="4"/>
        <v>100</v>
      </c>
      <c r="H99" s="20">
        <f t="shared" si="3"/>
        <v>0</v>
      </c>
    </row>
    <row r="100" spans="1:8" ht="12.75">
      <c r="A100" s="3" t="s">
        <v>29</v>
      </c>
      <c r="B100" s="3" t="s">
        <v>94</v>
      </c>
      <c r="C100" s="16">
        <v>69600</v>
      </c>
      <c r="D100" s="47">
        <v>58500</v>
      </c>
      <c r="E100" s="47">
        <v>58500</v>
      </c>
      <c r="F100" s="3">
        <v>48075.7</v>
      </c>
      <c r="G100" s="40">
        <f t="shared" si="4"/>
        <v>100</v>
      </c>
      <c r="H100" s="20">
        <f t="shared" si="3"/>
        <v>0</v>
      </c>
    </row>
    <row r="101" spans="1:8" ht="38.25">
      <c r="A101" s="36" t="s">
        <v>96</v>
      </c>
      <c r="B101" s="35" t="s">
        <v>97</v>
      </c>
      <c r="C101" s="37">
        <f>C106</f>
        <v>700000</v>
      </c>
      <c r="D101" s="37">
        <f>D106+D105+D107</f>
        <v>1296690</v>
      </c>
      <c r="E101" s="37">
        <f>E106+E105+E107</f>
        <v>1296190</v>
      </c>
      <c r="F101" s="37">
        <f>F106+F102+F105</f>
        <v>1223913.35</v>
      </c>
      <c r="G101" s="41">
        <f t="shared" si="4"/>
        <v>99.9614402825656</v>
      </c>
      <c r="H101" s="14">
        <f t="shared" si="3"/>
        <v>500</v>
      </c>
    </row>
    <row r="102" spans="1:8" ht="12.75">
      <c r="A102" s="24" t="s">
        <v>13</v>
      </c>
      <c r="B102" s="3" t="s">
        <v>316</v>
      </c>
      <c r="C102" s="3"/>
      <c r="D102" s="16">
        <f>D103+D104</f>
        <v>0</v>
      </c>
      <c r="E102" s="16">
        <f>E103+E104</f>
        <v>0</v>
      </c>
      <c r="F102" s="16">
        <f>F103+F104</f>
        <v>338196.07</v>
      </c>
      <c r="G102" s="40" t="e">
        <f>E102/D102*100</f>
        <v>#DIV/0!</v>
      </c>
      <c r="H102" s="20">
        <f>D102-E102</f>
        <v>0</v>
      </c>
    </row>
    <row r="103" spans="1:8" ht="12.75">
      <c r="A103" s="3" t="s">
        <v>15</v>
      </c>
      <c r="B103" s="3" t="s">
        <v>317</v>
      </c>
      <c r="C103" s="3"/>
      <c r="D103" s="16"/>
      <c r="E103" s="3"/>
      <c r="F103" s="3">
        <v>265384.56</v>
      </c>
      <c r="G103" s="40" t="e">
        <f>E103/D103*100</f>
        <v>#DIV/0!</v>
      </c>
      <c r="H103" s="20">
        <f>D103-E103</f>
        <v>0</v>
      </c>
    </row>
    <row r="104" spans="1:8" ht="12.75">
      <c r="A104" s="3" t="s">
        <v>17</v>
      </c>
      <c r="B104" s="3" t="s">
        <v>318</v>
      </c>
      <c r="C104" s="3"/>
      <c r="D104" s="16"/>
      <c r="E104" s="3"/>
      <c r="F104" s="3">
        <v>72811.51</v>
      </c>
      <c r="G104" s="40" t="e">
        <f>E104/D104*100</f>
        <v>#DIV/0!</v>
      </c>
      <c r="H104" s="20">
        <f>D104-E104</f>
        <v>0</v>
      </c>
    </row>
    <row r="105" spans="1:8" ht="12.75">
      <c r="A105" s="3" t="s">
        <v>24</v>
      </c>
      <c r="B105" s="3" t="s">
        <v>329</v>
      </c>
      <c r="C105" s="3"/>
      <c r="D105" s="16">
        <v>71000</v>
      </c>
      <c r="E105" s="3">
        <v>70500</v>
      </c>
      <c r="F105" s="3">
        <v>189717.28</v>
      </c>
      <c r="G105" s="40">
        <f>E105/D105*100</f>
        <v>99.29577464788733</v>
      </c>
      <c r="H105" s="20">
        <f>D105-E105</f>
        <v>500</v>
      </c>
    </row>
    <row r="106" spans="1:8" ht="25.5">
      <c r="A106" s="24" t="s">
        <v>73</v>
      </c>
      <c r="B106" s="3" t="s">
        <v>98</v>
      </c>
      <c r="C106" s="3">
        <v>700000</v>
      </c>
      <c r="D106" s="16">
        <v>700000</v>
      </c>
      <c r="E106" s="16">
        <v>700000</v>
      </c>
      <c r="F106" s="3">
        <v>696000</v>
      </c>
      <c r="G106" s="40">
        <f t="shared" si="4"/>
        <v>100</v>
      </c>
      <c r="H106" s="20">
        <f t="shared" si="3"/>
        <v>0</v>
      </c>
    </row>
    <row r="107" spans="1:8" ht="12.75">
      <c r="A107" s="3" t="s">
        <v>29</v>
      </c>
      <c r="B107" s="3" t="s">
        <v>354</v>
      </c>
      <c r="C107" s="3"/>
      <c r="D107" s="16">
        <v>525690</v>
      </c>
      <c r="E107" s="16">
        <v>525690</v>
      </c>
      <c r="F107" s="3"/>
      <c r="G107" s="40"/>
      <c r="H107" s="20"/>
    </row>
    <row r="108" spans="1:8" ht="12.75">
      <c r="A108" s="35" t="s">
        <v>99</v>
      </c>
      <c r="B108" s="1" t="s">
        <v>100</v>
      </c>
      <c r="C108" s="14">
        <f>C109+C112+C114</f>
        <v>2050710</v>
      </c>
      <c r="D108" s="14">
        <f>D109+D112+D114+D113</f>
        <v>2573353.92</v>
      </c>
      <c r="E108" s="14">
        <f>E109+E112+E114+E113</f>
        <v>2451636.24</v>
      </c>
      <c r="F108" s="14">
        <f>F109+F112+F114+F115</f>
        <v>2341028.77</v>
      </c>
      <c r="G108" s="41">
        <f t="shared" si="4"/>
        <v>95.27007618135947</v>
      </c>
      <c r="H108" s="14">
        <f t="shared" si="3"/>
        <v>121717.6799999997</v>
      </c>
    </row>
    <row r="109" spans="1:8" ht="12.75">
      <c r="A109" s="24" t="s">
        <v>13</v>
      </c>
      <c r="B109" s="3" t="s">
        <v>101</v>
      </c>
      <c r="C109" s="16">
        <f>C110+C111</f>
        <v>1971210</v>
      </c>
      <c r="D109" s="16">
        <f>D110+D111</f>
        <v>2322873.92</v>
      </c>
      <c r="E109" s="16">
        <f>E110+E111</f>
        <v>2250236.24</v>
      </c>
      <c r="F109" s="16">
        <f>F110+F111</f>
        <v>2135865.62</v>
      </c>
      <c r="G109" s="40">
        <f t="shared" si="4"/>
        <v>96.87293919077624</v>
      </c>
      <c r="H109" s="20">
        <f t="shared" si="3"/>
        <v>72637.6799999997</v>
      </c>
    </row>
    <row r="110" spans="1:8" ht="12.75">
      <c r="A110" s="3" t="s">
        <v>15</v>
      </c>
      <c r="B110" s="3" t="s">
        <v>102</v>
      </c>
      <c r="C110" s="3">
        <v>1486675</v>
      </c>
      <c r="D110" s="16">
        <v>1772234.92</v>
      </c>
      <c r="E110" s="16">
        <v>1725873.18</v>
      </c>
      <c r="F110" s="3">
        <v>1641037.24</v>
      </c>
      <c r="G110" s="40">
        <f t="shared" si="4"/>
        <v>97.38399579667463</v>
      </c>
      <c r="H110" s="20">
        <f t="shared" si="3"/>
        <v>46361.73999999999</v>
      </c>
    </row>
    <row r="111" spans="1:8" ht="12.75">
      <c r="A111" s="3" t="s">
        <v>17</v>
      </c>
      <c r="B111" s="3" t="s">
        <v>103</v>
      </c>
      <c r="C111" s="3">
        <v>484535</v>
      </c>
      <c r="D111" s="16">
        <v>550639</v>
      </c>
      <c r="E111" s="16">
        <v>524363.06</v>
      </c>
      <c r="F111" s="3">
        <v>494828.38</v>
      </c>
      <c r="G111" s="40">
        <f t="shared" si="4"/>
        <v>95.22810044330315</v>
      </c>
      <c r="H111" s="20">
        <f t="shared" si="3"/>
        <v>26275.939999999944</v>
      </c>
    </row>
    <row r="112" spans="1:8" ht="12.75">
      <c r="A112" s="3" t="s">
        <v>24</v>
      </c>
      <c r="B112" s="3" t="s">
        <v>104</v>
      </c>
      <c r="C112" s="3">
        <v>59500</v>
      </c>
      <c r="D112" s="16">
        <v>105900</v>
      </c>
      <c r="E112" s="3">
        <v>81400</v>
      </c>
      <c r="F112" s="3">
        <v>85485</v>
      </c>
      <c r="G112" s="40">
        <f t="shared" si="4"/>
        <v>76.86496694995279</v>
      </c>
      <c r="H112" s="20">
        <f t="shared" si="3"/>
        <v>24500</v>
      </c>
    </row>
    <row r="113" spans="1:8" ht="12.75">
      <c r="A113" s="3" t="s">
        <v>41</v>
      </c>
      <c r="B113" s="3" t="s">
        <v>352</v>
      </c>
      <c r="C113" s="3"/>
      <c r="D113" s="16">
        <v>10000</v>
      </c>
      <c r="E113" s="3">
        <v>10000</v>
      </c>
      <c r="F113" s="3"/>
      <c r="G113" s="40">
        <f t="shared" si="4"/>
        <v>100</v>
      </c>
      <c r="H113" s="20">
        <f t="shared" si="3"/>
        <v>0</v>
      </c>
    </row>
    <row r="114" spans="1:8" ht="12.75">
      <c r="A114" s="3" t="s">
        <v>29</v>
      </c>
      <c r="B114" s="3" t="s">
        <v>105</v>
      </c>
      <c r="C114" s="3">
        <v>20000</v>
      </c>
      <c r="D114" s="16">
        <v>134580</v>
      </c>
      <c r="E114" s="3">
        <v>110000</v>
      </c>
      <c r="F114" s="3">
        <v>119678.15</v>
      </c>
      <c r="G114" s="40">
        <f t="shared" si="4"/>
        <v>81.73577054540051</v>
      </c>
      <c r="H114" s="20">
        <f t="shared" si="3"/>
        <v>24580</v>
      </c>
    </row>
    <row r="115" spans="1:8" ht="25.5">
      <c r="A115" s="24" t="s">
        <v>81</v>
      </c>
      <c r="B115" s="3" t="s">
        <v>359</v>
      </c>
      <c r="C115" s="3"/>
      <c r="D115" s="16"/>
      <c r="E115" s="3"/>
      <c r="F115" s="3"/>
      <c r="G115" s="40"/>
      <c r="H115" s="20"/>
    </row>
    <row r="116" spans="1:8" ht="25.5">
      <c r="A116" s="36" t="s">
        <v>106</v>
      </c>
      <c r="B116" s="1" t="s">
        <v>107</v>
      </c>
      <c r="C116" s="14">
        <f>C117+C118</f>
        <v>47000</v>
      </c>
      <c r="D116" s="14">
        <f>D117+D118+D119+D120</f>
        <v>40244</v>
      </c>
      <c r="E116" s="14">
        <f>E117+E118+E119</f>
        <v>20000</v>
      </c>
      <c r="F116" s="14">
        <f>F117+F118+F119</f>
        <v>18495.8</v>
      </c>
      <c r="G116" s="41">
        <f t="shared" si="4"/>
        <v>49.696849219759464</v>
      </c>
      <c r="H116" s="14">
        <f t="shared" si="3"/>
        <v>20244</v>
      </c>
    </row>
    <row r="117" spans="1:8" ht="12.75">
      <c r="A117" s="3" t="s">
        <v>24</v>
      </c>
      <c r="B117" s="3" t="s">
        <v>108</v>
      </c>
      <c r="C117" s="16">
        <v>24000</v>
      </c>
      <c r="D117" s="16">
        <v>10000</v>
      </c>
      <c r="E117" s="3">
        <v>10000</v>
      </c>
      <c r="F117" s="3">
        <v>8495.8</v>
      </c>
      <c r="G117" s="40">
        <f t="shared" si="4"/>
        <v>100</v>
      </c>
      <c r="H117" s="20">
        <f t="shared" si="3"/>
        <v>0</v>
      </c>
    </row>
    <row r="118" spans="1:8" ht="12.75">
      <c r="A118" s="3" t="s">
        <v>26</v>
      </c>
      <c r="B118" s="3" t="s">
        <v>109</v>
      </c>
      <c r="C118" s="16">
        <v>23000</v>
      </c>
      <c r="D118" s="16"/>
      <c r="E118" s="3">
        <v>0</v>
      </c>
      <c r="F118" s="3"/>
      <c r="G118" s="40" t="e">
        <f t="shared" si="4"/>
        <v>#DIV/0!</v>
      </c>
      <c r="H118" s="20">
        <f t="shared" si="3"/>
        <v>0</v>
      </c>
    </row>
    <row r="119" spans="1:8" ht="12.75">
      <c r="A119" s="3" t="s">
        <v>41</v>
      </c>
      <c r="B119" s="3" t="s">
        <v>358</v>
      </c>
      <c r="C119" s="16"/>
      <c r="D119" s="16">
        <v>10000</v>
      </c>
      <c r="E119" s="3">
        <v>10000</v>
      </c>
      <c r="F119" s="3">
        <v>10000</v>
      </c>
      <c r="G119" s="40">
        <f t="shared" si="4"/>
        <v>100</v>
      </c>
      <c r="H119" s="20">
        <f t="shared" si="3"/>
        <v>0</v>
      </c>
    </row>
    <row r="120" spans="1:8" ht="12.75">
      <c r="A120" s="3" t="s">
        <v>29</v>
      </c>
      <c r="B120" s="3" t="s">
        <v>367</v>
      </c>
      <c r="C120" s="16"/>
      <c r="D120" s="16">
        <v>20244</v>
      </c>
      <c r="E120" s="3"/>
      <c r="F120" s="3"/>
      <c r="G120" s="40"/>
      <c r="H120" s="20"/>
    </row>
    <row r="121" spans="1:8" ht="12.75">
      <c r="A121" s="1" t="s">
        <v>110</v>
      </c>
      <c r="B121" s="1" t="s">
        <v>111</v>
      </c>
      <c r="C121" s="14">
        <f>C122+C126+C127+C128+C131+C132</f>
        <v>23176391.369999997</v>
      </c>
      <c r="D121" s="14">
        <f>D122+D126+D127+D128+D131+D132</f>
        <v>35703317.5</v>
      </c>
      <c r="E121" s="14">
        <f>E122+E126+E127+E128+E131+E132</f>
        <v>29059949.46</v>
      </c>
      <c r="F121" s="14">
        <f>F122+F126+F127+F128+F131+F132</f>
        <v>36568467.31</v>
      </c>
      <c r="G121" s="41">
        <f t="shared" si="4"/>
        <v>81.39285504771371</v>
      </c>
      <c r="H121" s="14">
        <f t="shared" si="3"/>
        <v>6643368.039999999</v>
      </c>
    </row>
    <row r="122" spans="1:8" ht="12.75">
      <c r="A122" s="31" t="s">
        <v>13</v>
      </c>
      <c r="B122" s="3" t="s">
        <v>288</v>
      </c>
      <c r="C122" s="16">
        <f>C123+C124+C125</f>
        <v>2822000</v>
      </c>
      <c r="D122" s="16">
        <f>D123+D124+D125</f>
        <v>2802437.5</v>
      </c>
      <c r="E122" s="16">
        <f>E123+E124+E125</f>
        <v>2802437.5</v>
      </c>
      <c r="F122" s="16">
        <f>F123+F124+F125</f>
        <v>2778526.04</v>
      </c>
      <c r="G122" s="40">
        <f t="shared" si="4"/>
        <v>100</v>
      </c>
      <c r="H122" s="20">
        <f t="shared" si="3"/>
        <v>0</v>
      </c>
    </row>
    <row r="123" spans="1:8" ht="12.75">
      <c r="A123" s="13" t="s">
        <v>15</v>
      </c>
      <c r="B123" s="3" t="s">
        <v>284</v>
      </c>
      <c r="C123" s="16">
        <f>C135</f>
        <v>2165900</v>
      </c>
      <c r="D123" s="16">
        <f aca="true" t="shared" si="6" ref="D123:F125">D135</f>
        <v>2154572.85</v>
      </c>
      <c r="E123" s="16">
        <f t="shared" si="6"/>
        <v>2154572.85</v>
      </c>
      <c r="F123" s="16">
        <f t="shared" si="6"/>
        <v>2141054.93</v>
      </c>
      <c r="G123" s="40">
        <f t="shared" si="4"/>
        <v>100</v>
      </c>
      <c r="H123" s="20">
        <f t="shared" si="3"/>
        <v>0</v>
      </c>
    </row>
    <row r="124" spans="1:8" ht="12.75">
      <c r="A124" s="13" t="s">
        <v>17</v>
      </c>
      <c r="B124" s="3" t="s">
        <v>285</v>
      </c>
      <c r="C124" s="16">
        <f>C136</f>
        <v>654100</v>
      </c>
      <c r="D124" s="16">
        <f t="shared" si="6"/>
        <v>647864.65</v>
      </c>
      <c r="E124" s="16">
        <f t="shared" si="6"/>
        <v>647864.65</v>
      </c>
      <c r="F124" s="16">
        <f t="shared" si="6"/>
        <v>636471.11</v>
      </c>
      <c r="G124" s="40">
        <f t="shared" si="4"/>
        <v>100</v>
      </c>
      <c r="H124" s="20">
        <f t="shared" si="3"/>
        <v>0</v>
      </c>
    </row>
    <row r="125" spans="1:8" ht="12.75">
      <c r="A125" s="32" t="s">
        <v>36</v>
      </c>
      <c r="B125" s="3" t="s">
        <v>287</v>
      </c>
      <c r="C125" s="16">
        <f>C137</f>
        <v>2000</v>
      </c>
      <c r="D125" s="16">
        <f t="shared" si="6"/>
        <v>0</v>
      </c>
      <c r="E125" s="16">
        <f t="shared" si="6"/>
        <v>0</v>
      </c>
      <c r="F125" s="16">
        <f t="shared" si="6"/>
        <v>1000</v>
      </c>
      <c r="G125" s="40" t="e">
        <f t="shared" si="4"/>
        <v>#DIV/0!</v>
      </c>
      <c r="H125" s="20">
        <f t="shared" si="3"/>
        <v>0</v>
      </c>
    </row>
    <row r="126" spans="1:8" ht="12.75">
      <c r="A126" s="32" t="s">
        <v>24</v>
      </c>
      <c r="B126" s="3" t="s">
        <v>286</v>
      </c>
      <c r="C126" s="16">
        <f>C138+C146+C152</f>
        <v>10181991.37</v>
      </c>
      <c r="D126" s="16">
        <f>D138+D146+D152+D155</f>
        <v>17540456.270000003</v>
      </c>
      <c r="E126" s="16">
        <f>E138+E146+E152</f>
        <v>11377547.030000001</v>
      </c>
      <c r="F126" s="16">
        <f>F138+F146+F152</f>
        <v>9690083.72</v>
      </c>
      <c r="G126" s="40">
        <f t="shared" si="4"/>
        <v>64.8646013243075</v>
      </c>
      <c r="H126" s="20">
        <f t="shared" si="3"/>
        <v>6162909.240000002</v>
      </c>
    </row>
    <row r="127" spans="1:8" ht="12.75">
      <c r="A127" s="32" t="s">
        <v>26</v>
      </c>
      <c r="B127" s="3" t="s">
        <v>289</v>
      </c>
      <c r="C127" s="16">
        <f>C153</f>
        <v>15000</v>
      </c>
      <c r="D127" s="16">
        <f>D153+D139</f>
        <v>64575.2</v>
      </c>
      <c r="E127" s="16">
        <f>E153+E139</f>
        <v>64575.2</v>
      </c>
      <c r="F127" s="16">
        <f>F153+F139</f>
        <v>56183.29</v>
      </c>
      <c r="G127" s="40">
        <f t="shared" si="4"/>
        <v>100</v>
      </c>
      <c r="H127" s="20">
        <f t="shared" si="3"/>
        <v>0</v>
      </c>
    </row>
    <row r="128" spans="1:8" ht="12.75">
      <c r="A128" s="32" t="s">
        <v>28</v>
      </c>
      <c r="B128" s="3" t="s">
        <v>290</v>
      </c>
      <c r="C128" s="16">
        <f>C129+C130</f>
        <v>888700</v>
      </c>
      <c r="D128" s="16">
        <f>D129+D130</f>
        <v>917145.5900000001</v>
      </c>
      <c r="E128" s="16">
        <f>E129+E130</f>
        <v>825547.5900000001</v>
      </c>
      <c r="F128" s="16">
        <f>F129+F130</f>
        <v>899666.29</v>
      </c>
      <c r="G128" s="40">
        <f t="shared" si="4"/>
        <v>90.01270888736433</v>
      </c>
      <c r="H128" s="20">
        <f t="shared" si="3"/>
        <v>91598</v>
      </c>
    </row>
    <row r="129" spans="1:8" ht="12.75">
      <c r="A129" s="32" t="s">
        <v>41</v>
      </c>
      <c r="B129" s="3" t="s">
        <v>291</v>
      </c>
      <c r="C129" s="16">
        <f>C148+C154</f>
        <v>60000</v>
      </c>
      <c r="D129" s="16">
        <f>D148+D154+D140</f>
        <v>86865</v>
      </c>
      <c r="E129" s="16">
        <f>E148+E154+E140</f>
        <v>86865</v>
      </c>
      <c r="F129" s="16">
        <f>F148+F154+F140</f>
        <v>280500</v>
      </c>
      <c r="G129" s="40">
        <f t="shared" si="4"/>
        <v>100</v>
      </c>
      <c r="H129" s="20">
        <f t="shared" si="3"/>
        <v>0</v>
      </c>
    </row>
    <row r="130" spans="1:8" ht="12.75">
      <c r="A130" s="32" t="s">
        <v>29</v>
      </c>
      <c r="B130" s="3" t="s">
        <v>292</v>
      </c>
      <c r="C130" s="16">
        <f>C141+C149</f>
        <v>828700</v>
      </c>
      <c r="D130" s="16">
        <f>D141+D149</f>
        <v>830280.5900000001</v>
      </c>
      <c r="E130" s="16">
        <f>E141+E149</f>
        <v>738682.5900000001</v>
      </c>
      <c r="F130" s="16">
        <f>F141+F149</f>
        <v>619166.29</v>
      </c>
      <c r="G130" s="40">
        <f t="shared" si="4"/>
        <v>88.96782592496834</v>
      </c>
      <c r="H130" s="20">
        <f t="shared" si="3"/>
        <v>91598</v>
      </c>
    </row>
    <row r="131" spans="1:8" ht="25.5">
      <c r="A131" s="24" t="s">
        <v>73</v>
      </c>
      <c r="B131" s="3" t="s">
        <v>293</v>
      </c>
      <c r="C131" s="16">
        <f>C150+C156+C157</f>
        <v>5385500</v>
      </c>
      <c r="D131" s="16">
        <f>D150+D156+D157</f>
        <v>9565102.94</v>
      </c>
      <c r="E131" s="16">
        <f>E150+E156+E157</f>
        <v>9546642.14</v>
      </c>
      <c r="F131" s="16">
        <f>F150+F156+F157</f>
        <v>16752969</v>
      </c>
      <c r="G131" s="40">
        <f t="shared" si="4"/>
        <v>99.80699841793863</v>
      </c>
      <c r="H131" s="20">
        <f t="shared" si="3"/>
        <v>18460.799999998882</v>
      </c>
    </row>
    <row r="132" spans="1:8" ht="38.25">
      <c r="A132" s="24" t="s">
        <v>119</v>
      </c>
      <c r="B132" s="3" t="s">
        <v>295</v>
      </c>
      <c r="C132" s="16">
        <f>C142+C158+C144</f>
        <v>3883200</v>
      </c>
      <c r="D132" s="16">
        <f>D142+D158+D144</f>
        <v>4813600</v>
      </c>
      <c r="E132" s="16">
        <f>E142+E158+E144</f>
        <v>4443200</v>
      </c>
      <c r="F132" s="16">
        <f>F142+F158+F144</f>
        <v>6391038.97</v>
      </c>
      <c r="G132" s="40">
        <f t="shared" si="4"/>
        <v>92.30513544955959</v>
      </c>
      <c r="H132" s="20">
        <f t="shared" si="3"/>
        <v>370400</v>
      </c>
    </row>
    <row r="133" spans="1:8" ht="12.75">
      <c r="A133" s="35" t="s">
        <v>2</v>
      </c>
      <c r="B133" s="1" t="s">
        <v>112</v>
      </c>
      <c r="C133" s="14">
        <f>C134+C138+C141+C142</f>
        <v>7282900</v>
      </c>
      <c r="D133" s="14">
        <f>D134+D138+D141+D142+D139+D140</f>
        <v>8418500</v>
      </c>
      <c r="E133" s="14">
        <f>E134+E138+E141+E142+E139+E140</f>
        <v>8048100</v>
      </c>
      <c r="F133" s="14">
        <f>F134+F138+F141+F142+F139+F140</f>
        <v>9242600</v>
      </c>
      <c r="G133" s="41">
        <f t="shared" si="4"/>
        <v>95.60016630040981</v>
      </c>
      <c r="H133" s="14">
        <f t="shared" si="3"/>
        <v>370400</v>
      </c>
    </row>
    <row r="134" spans="1:8" ht="12.75">
      <c r="A134" s="24" t="s">
        <v>13</v>
      </c>
      <c r="B134" s="3" t="s">
        <v>113</v>
      </c>
      <c r="C134" s="47">
        <f>C135+C136+C137</f>
        <v>2822000</v>
      </c>
      <c r="D134" s="47">
        <f>D135+D136+D137</f>
        <v>2802437.5</v>
      </c>
      <c r="E134" s="47">
        <f>E135+E136+E137</f>
        <v>2802437.5</v>
      </c>
      <c r="F134" s="47">
        <f>F135+F136+F137</f>
        <v>2778526.04</v>
      </c>
      <c r="G134" s="40">
        <f t="shared" si="4"/>
        <v>100</v>
      </c>
      <c r="H134" s="20">
        <f t="shared" si="3"/>
        <v>0</v>
      </c>
    </row>
    <row r="135" spans="1:8" ht="12.75">
      <c r="A135" s="3" t="s">
        <v>15</v>
      </c>
      <c r="B135" s="3" t="s">
        <v>114</v>
      </c>
      <c r="C135" s="47">
        <v>2165900</v>
      </c>
      <c r="D135" s="47">
        <v>2154572.85</v>
      </c>
      <c r="E135" s="47">
        <v>2154572.85</v>
      </c>
      <c r="F135" s="3">
        <v>2141054.93</v>
      </c>
      <c r="G135" s="40">
        <f t="shared" si="4"/>
        <v>100</v>
      </c>
      <c r="H135" s="20">
        <f t="shared" si="3"/>
        <v>0</v>
      </c>
    </row>
    <row r="136" spans="1:8" ht="12.75">
      <c r="A136" s="3" t="s">
        <v>17</v>
      </c>
      <c r="B136" s="3" t="s">
        <v>115</v>
      </c>
      <c r="C136" s="47">
        <v>654100</v>
      </c>
      <c r="D136" s="47">
        <v>647864.65</v>
      </c>
      <c r="E136" s="47">
        <v>647864.65</v>
      </c>
      <c r="F136" s="3">
        <v>636471.11</v>
      </c>
      <c r="G136" s="40">
        <f t="shared" si="4"/>
        <v>100</v>
      </c>
      <c r="H136" s="20">
        <f t="shared" si="3"/>
        <v>0</v>
      </c>
    </row>
    <row r="137" spans="1:8" ht="12.75">
      <c r="A137" s="3" t="s">
        <v>36</v>
      </c>
      <c r="B137" s="3" t="s">
        <v>116</v>
      </c>
      <c r="C137" s="47">
        <v>2000</v>
      </c>
      <c r="D137" s="47"/>
      <c r="E137" s="47">
        <v>0</v>
      </c>
      <c r="F137" s="3">
        <v>1000</v>
      </c>
      <c r="G137" s="40" t="e">
        <f t="shared" si="4"/>
        <v>#DIV/0!</v>
      </c>
      <c r="H137" s="20">
        <f t="shared" si="3"/>
        <v>0</v>
      </c>
    </row>
    <row r="138" spans="1:8" ht="12.75">
      <c r="A138" s="3" t="s">
        <v>24</v>
      </c>
      <c r="B138" s="3" t="s">
        <v>117</v>
      </c>
      <c r="C138" s="47">
        <v>531600</v>
      </c>
      <c r="D138" s="47">
        <v>520381.91</v>
      </c>
      <c r="E138" s="47">
        <v>520381.91</v>
      </c>
      <c r="F138" s="3">
        <v>346319.55</v>
      </c>
      <c r="G138" s="40">
        <f t="shared" si="4"/>
        <v>100</v>
      </c>
      <c r="H138" s="20">
        <f t="shared" si="3"/>
        <v>0</v>
      </c>
    </row>
    <row r="139" spans="1:8" ht="12.75">
      <c r="A139" s="32" t="s">
        <v>26</v>
      </c>
      <c r="B139" s="3" t="s">
        <v>344</v>
      </c>
      <c r="C139" s="16"/>
      <c r="D139" s="47">
        <v>45000</v>
      </c>
      <c r="E139" s="47">
        <v>45000</v>
      </c>
      <c r="F139" s="16">
        <v>45000</v>
      </c>
      <c r="G139" s="40">
        <f>E139/D139*100</f>
        <v>100</v>
      </c>
      <c r="H139" s="20">
        <f>D139-E139</f>
        <v>0</v>
      </c>
    </row>
    <row r="140" spans="1:8" ht="12.75">
      <c r="A140" s="32" t="s">
        <v>41</v>
      </c>
      <c r="B140" s="3" t="s">
        <v>355</v>
      </c>
      <c r="C140" s="16"/>
      <c r="D140" s="47">
        <v>28800</v>
      </c>
      <c r="E140" s="47">
        <v>28800</v>
      </c>
      <c r="F140" s="16">
        <v>26220</v>
      </c>
      <c r="G140" s="40">
        <f>E140/D140*100</f>
        <v>100</v>
      </c>
      <c r="H140" s="20">
        <f>D140-E140</f>
        <v>0</v>
      </c>
    </row>
    <row r="141" spans="1:8" ht="12.75">
      <c r="A141" s="3" t="s">
        <v>29</v>
      </c>
      <c r="B141" s="3" t="s">
        <v>118</v>
      </c>
      <c r="C141" s="47">
        <v>308700</v>
      </c>
      <c r="D141" s="47">
        <v>335280.59</v>
      </c>
      <c r="E141" s="47">
        <v>335280.59</v>
      </c>
      <c r="F141" s="3">
        <v>470634.41</v>
      </c>
      <c r="G141" s="40">
        <f t="shared" si="4"/>
        <v>100</v>
      </c>
      <c r="H141" s="20">
        <f t="shared" si="3"/>
        <v>0</v>
      </c>
    </row>
    <row r="142" spans="1:8" ht="38.25">
      <c r="A142" s="24" t="s">
        <v>119</v>
      </c>
      <c r="B142" s="3" t="s">
        <v>120</v>
      </c>
      <c r="C142" s="47">
        <v>3620600</v>
      </c>
      <c r="D142" s="47">
        <v>4686600</v>
      </c>
      <c r="E142" s="47">
        <v>4316200</v>
      </c>
      <c r="F142" s="3">
        <v>5575900</v>
      </c>
      <c r="G142" s="40">
        <f t="shared" si="4"/>
        <v>92.09661588358298</v>
      </c>
      <c r="H142" s="20">
        <f t="shared" si="3"/>
        <v>370400</v>
      </c>
    </row>
    <row r="143" spans="1:8" ht="12.75">
      <c r="A143" s="35" t="s">
        <v>3</v>
      </c>
      <c r="B143" s="1" t="s">
        <v>121</v>
      </c>
      <c r="C143" s="14">
        <f>C144</f>
        <v>222600</v>
      </c>
      <c r="D143" s="14">
        <f>D144</f>
        <v>127000</v>
      </c>
      <c r="E143" s="14">
        <f>E144</f>
        <v>127000</v>
      </c>
      <c r="F143" s="14">
        <f>F144</f>
        <v>181700</v>
      </c>
      <c r="G143" s="41">
        <f t="shared" si="4"/>
        <v>100</v>
      </c>
      <c r="H143" s="14">
        <f t="shared" si="3"/>
        <v>0</v>
      </c>
    </row>
    <row r="144" spans="1:8" ht="38.25">
      <c r="A144" s="24" t="s">
        <v>119</v>
      </c>
      <c r="B144" s="3" t="s">
        <v>122</v>
      </c>
      <c r="C144" s="3">
        <v>222600</v>
      </c>
      <c r="D144" s="47">
        <v>127000</v>
      </c>
      <c r="E144" s="47">
        <v>127000</v>
      </c>
      <c r="F144" s="47">
        <v>181700</v>
      </c>
      <c r="G144" s="40">
        <f t="shared" si="4"/>
        <v>100</v>
      </c>
      <c r="H144" s="20">
        <f t="shared" si="3"/>
        <v>0</v>
      </c>
    </row>
    <row r="145" spans="1:8" ht="12.75">
      <c r="A145" s="35" t="s">
        <v>123</v>
      </c>
      <c r="B145" s="35" t="s">
        <v>124</v>
      </c>
      <c r="C145" s="37">
        <f>C146+C147+C150</f>
        <v>11972353.469999999</v>
      </c>
      <c r="D145" s="37">
        <f>D146+D147+D150</f>
        <v>17568227.880000003</v>
      </c>
      <c r="E145" s="37">
        <f>E146+E147+E150</f>
        <v>14841521.56</v>
      </c>
      <c r="F145" s="37">
        <f>F146+F147+F150</f>
        <v>13398641.32</v>
      </c>
      <c r="G145" s="41">
        <f t="shared" si="4"/>
        <v>84.4793320155863</v>
      </c>
      <c r="H145" s="14">
        <f t="shared" si="3"/>
        <v>2726706.320000002</v>
      </c>
    </row>
    <row r="146" spans="1:8" ht="12.75">
      <c r="A146" s="3" t="s">
        <v>24</v>
      </c>
      <c r="B146" s="3" t="s">
        <v>125</v>
      </c>
      <c r="C146" s="3">
        <v>7271853.47</v>
      </c>
      <c r="D146" s="16">
        <v>11696562.88</v>
      </c>
      <c r="E146" s="16">
        <v>9061627.56</v>
      </c>
      <c r="F146" s="3">
        <v>6317674.44</v>
      </c>
      <c r="G146" s="40">
        <f t="shared" si="4"/>
        <v>77.47256739408903</v>
      </c>
      <c r="H146" s="20">
        <f t="shared" si="3"/>
        <v>2634935.3200000003</v>
      </c>
    </row>
    <row r="147" spans="1:8" ht="12.75">
      <c r="A147" s="3" t="s">
        <v>28</v>
      </c>
      <c r="B147" s="3" t="s">
        <v>126</v>
      </c>
      <c r="C147" s="16">
        <f>C148+C149</f>
        <v>530000</v>
      </c>
      <c r="D147" s="16">
        <f>D148+D149</f>
        <v>553065</v>
      </c>
      <c r="E147" s="16">
        <f>E148+E149</f>
        <v>461467</v>
      </c>
      <c r="F147" s="16">
        <f>F148+F149</f>
        <v>312811.88</v>
      </c>
      <c r="G147" s="40">
        <f t="shared" si="4"/>
        <v>83.4381130608518</v>
      </c>
      <c r="H147" s="20">
        <f t="shared" si="3"/>
        <v>91598</v>
      </c>
    </row>
    <row r="148" spans="1:8" ht="12.75">
      <c r="A148" s="3" t="s">
        <v>41</v>
      </c>
      <c r="B148" s="3" t="s">
        <v>127</v>
      </c>
      <c r="C148" s="3">
        <v>10000</v>
      </c>
      <c r="D148" s="16">
        <v>58065</v>
      </c>
      <c r="E148" s="3">
        <v>58065</v>
      </c>
      <c r="F148" s="3">
        <v>164280</v>
      </c>
      <c r="G148" s="40">
        <f t="shared" si="4"/>
        <v>100</v>
      </c>
      <c r="H148" s="20">
        <f t="shared" si="3"/>
        <v>0</v>
      </c>
    </row>
    <row r="149" spans="1:8" ht="12.75">
      <c r="A149" s="3" t="s">
        <v>29</v>
      </c>
      <c r="B149" s="3" t="s">
        <v>128</v>
      </c>
      <c r="C149" s="3">
        <v>520000</v>
      </c>
      <c r="D149" s="16">
        <v>495000</v>
      </c>
      <c r="E149" s="3">
        <v>403402</v>
      </c>
      <c r="F149" s="3">
        <v>148531.88</v>
      </c>
      <c r="G149" s="40">
        <f t="shared" si="4"/>
        <v>81.49535353535353</v>
      </c>
      <c r="H149" s="20">
        <f t="shared" si="3"/>
        <v>91598</v>
      </c>
    </row>
    <row r="150" spans="1:8" ht="25.5">
      <c r="A150" s="24" t="s">
        <v>73</v>
      </c>
      <c r="B150" s="3" t="s">
        <v>130</v>
      </c>
      <c r="C150" s="3">
        <v>4170500</v>
      </c>
      <c r="D150" s="16">
        <v>5318600</v>
      </c>
      <c r="E150" s="3">
        <v>5318427</v>
      </c>
      <c r="F150" s="3">
        <v>6768155</v>
      </c>
      <c r="G150" s="40">
        <f t="shared" si="4"/>
        <v>99.99674726431768</v>
      </c>
      <c r="H150" s="20">
        <f t="shared" si="3"/>
        <v>173</v>
      </c>
    </row>
    <row r="151" spans="1:8" ht="12.75">
      <c r="A151" s="36" t="s">
        <v>4</v>
      </c>
      <c r="B151" s="1" t="s">
        <v>131</v>
      </c>
      <c r="C151" s="14">
        <f>C152+C153+C154+C156+C157+C158</f>
        <v>3698537.9</v>
      </c>
      <c r="D151" s="14">
        <f>D152+D153+D154+D156+D157+D158+D155</f>
        <v>9589589.620000001</v>
      </c>
      <c r="E151" s="14">
        <f>E152+E153+E154+E156+E157+E158+E155</f>
        <v>6311327.9</v>
      </c>
      <c r="F151" s="14">
        <f>F152+F153+F154+F156+F157+F158</f>
        <v>13745525.99</v>
      </c>
      <c r="G151" s="41">
        <f>E151/D151*100</f>
        <v>65.81436901989139</v>
      </c>
      <c r="H151" s="14">
        <f>D151-E151</f>
        <v>3278261.7200000007</v>
      </c>
    </row>
    <row r="152" spans="1:8" ht="12.75">
      <c r="A152" s="3" t="s">
        <v>24</v>
      </c>
      <c r="B152" s="3" t="s">
        <v>132</v>
      </c>
      <c r="C152" s="3">
        <v>2378537.9</v>
      </c>
      <c r="D152" s="16">
        <v>5055511.48</v>
      </c>
      <c r="E152" s="3">
        <v>1795537.56</v>
      </c>
      <c r="F152" s="3">
        <v>3026089.73</v>
      </c>
      <c r="G152" s="40">
        <f t="shared" si="4"/>
        <v>35.51643720132547</v>
      </c>
      <c r="H152" s="20">
        <f t="shared" si="3"/>
        <v>3259973.9200000004</v>
      </c>
    </row>
    <row r="153" spans="1:8" ht="12.75">
      <c r="A153" s="3" t="s">
        <v>26</v>
      </c>
      <c r="B153" s="3" t="s">
        <v>133</v>
      </c>
      <c r="C153" s="3">
        <v>15000</v>
      </c>
      <c r="D153" s="16">
        <v>19575.2</v>
      </c>
      <c r="E153" s="3">
        <v>19575.2</v>
      </c>
      <c r="F153" s="3">
        <v>11183.29</v>
      </c>
      <c r="G153" s="40">
        <f t="shared" si="4"/>
        <v>100</v>
      </c>
      <c r="H153" s="20">
        <f t="shared" si="3"/>
        <v>0</v>
      </c>
    </row>
    <row r="154" spans="1:8" ht="12.75">
      <c r="A154" s="3" t="s">
        <v>41</v>
      </c>
      <c r="B154" s="3" t="s">
        <v>134</v>
      </c>
      <c r="C154" s="3">
        <v>50000</v>
      </c>
      <c r="D154" s="16"/>
      <c r="E154" s="3">
        <v>0</v>
      </c>
      <c r="F154" s="3">
        <v>90000</v>
      </c>
      <c r="G154" s="40" t="e">
        <f t="shared" si="4"/>
        <v>#DIV/0!</v>
      </c>
      <c r="H154" s="20">
        <f t="shared" si="3"/>
        <v>0</v>
      </c>
    </row>
    <row r="155" spans="1:8" ht="12.75">
      <c r="A155" s="3" t="s">
        <v>24</v>
      </c>
      <c r="B155" s="3" t="s">
        <v>345</v>
      </c>
      <c r="C155" s="3"/>
      <c r="D155" s="16">
        <v>268000</v>
      </c>
      <c r="E155" s="3">
        <v>268000</v>
      </c>
      <c r="F155" s="3"/>
      <c r="G155" s="40"/>
      <c r="H155" s="20"/>
    </row>
    <row r="156" spans="1:8" ht="25.5">
      <c r="A156" s="24" t="s">
        <v>73</v>
      </c>
      <c r="B156" s="3" t="s">
        <v>135</v>
      </c>
      <c r="C156" s="3">
        <v>1205000</v>
      </c>
      <c r="D156" s="16">
        <v>1412630.94</v>
      </c>
      <c r="E156" s="16">
        <v>1394630.94</v>
      </c>
      <c r="F156" s="3">
        <v>9984814</v>
      </c>
      <c r="G156" s="40">
        <f aca="true" t="shared" si="7" ref="G156:G227">E156/D156*100</f>
        <v>98.72578183796541</v>
      </c>
      <c r="H156" s="20">
        <f aca="true" t="shared" si="8" ref="H156:H227">D156-E156</f>
        <v>18000</v>
      </c>
    </row>
    <row r="157" spans="1:8" ht="25.5">
      <c r="A157" s="24" t="s">
        <v>73</v>
      </c>
      <c r="B157" s="3" t="s">
        <v>136</v>
      </c>
      <c r="C157" s="3">
        <v>10000</v>
      </c>
      <c r="D157" s="16">
        <v>2833872</v>
      </c>
      <c r="E157" s="3">
        <v>2833584.2</v>
      </c>
      <c r="F157" s="3"/>
      <c r="G157" s="40">
        <f t="shared" si="7"/>
        <v>99.98984428372206</v>
      </c>
      <c r="H157" s="20">
        <f t="shared" si="8"/>
        <v>287.79999999981374</v>
      </c>
    </row>
    <row r="158" spans="1:8" ht="38.25">
      <c r="A158" s="24" t="s">
        <v>119</v>
      </c>
      <c r="B158" s="3" t="s">
        <v>137</v>
      </c>
      <c r="C158" s="3">
        <v>40000</v>
      </c>
      <c r="D158" s="16"/>
      <c r="E158" s="3"/>
      <c r="F158" s="3">
        <v>633438.97</v>
      </c>
      <c r="G158" s="40" t="e">
        <f t="shared" si="7"/>
        <v>#DIV/0!</v>
      </c>
      <c r="H158" s="20">
        <f t="shared" si="8"/>
        <v>0</v>
      </c>
    </row>
    <row r="159" spans="1:8" ht="12.75">
      <c r="A159" s="1" t="s">
        <v>138</v>
      </c>
      <c r="B159" s="1" t="s">
        <v>139</v>
      </c>
      <c r="C159" s="14">
        <f>C160+C161+C162+C164+C165+C163</f>
        <v>13289664.4</v>
      </c>
      <c r="D159" s="14">
        <f>D160+D161+D162+D164+D165+D163</f>
        <v>30062540.63</v>
      </c>
      <c r="E159" s="14">
        <f>E160+E161+E162+E164+E165+E163</f>
        <v>26426405.55</v>
      </c>
      <c r="F159" s="14">
        <f>F160+F161+F162+F164+F165+F163</f>
        <v>24822816.549999997</v>
      </c>
      <c r="G159" s="41">
        <f t="shared" si="7"/>
        <v>87.90476452156068</v>
      </c>
      <c r="H159" s="14">
        <f t="shared" si="8"/>
        <v>3636135.079999998</v>
      </c>
    </row>
    <row r="160" spans="1:8" ht="12.75">
      <c r="A160" s="3" t="s">
        <v>24</v>
      </c>
      <c r="B160" s="3" t="s">
        <v>299</v>
      </c>
      <c r="C160" s="16">
        <f>C167+C171+C175</f>
        <v>4688813.3</v>
      </c>
      <c r="D160" s="16">
        <f>D167+D171+D175</f>
        <v>9024457.57</v>
      </c>
      <c r="E160" s="16">
        <f>E167+E171+E175</f>
        <v>6466547.4399999995</v>
      </c>
      <c r="F160" s="16">
        <f>F167+F171+F175</f>
        <v>8331276.29</v>
      </c>
      <c r="G160" s="40">
        <f t="shared" si="7"/>
        <v>71.65580191209209</v>
      </c>
      <c r="H160" s="20">
        <f t="shared" si="8"/>
        <v>2557910.130000001</v>
      </c>
    </row>
    <row r="161" spans="1:8" ht="12.75">
      <c r="A161" s="3" t="s">
        <v>26</v>
      </c>
      <c r="B161" s="3" t="s">
        <v>307</v>
      </c>
      <c r="C161" s="16">
        <f>C179</f>
        <v>3000</v>
      </c>
      <c r="D161" s="16">
        <f>D179</f>
        <v>97500</v>
      </c>
      <c r="E161" s="16">
        <f>E179</f>
        <v>52604.33</v>
      </c>
      <c r="F161" s="16">
        <f>F179</f>
        <v>26940</v>
      </c>
      <c r="G161" s="40">
        <f t="shared" si="7"/>
        <v>53.95315897435897</v>
      </c>
      <c r="H161" s="20">
        <f t="shared" si="8"/>
        <v>44895.67</v>
      </c>
    </row>
    <row r="162" spans="1:8" ht="12.75">
      <c r="A162" s="3" t="s">
        <v>41</v>
      </c>
      <c r="B162" s="3" t="s">
        <v>301</v>
      </c>
      <c r="C162" s="16">
        <f>C168</f>
        <v>6143100</v>
      </c>
      <c r="D162" s="16">
        <f>D168+D176</f>
        <v>13366800</v>
      </c>
      <c r="E162" s="16">
        <f>E168+E176</f>
        <v>13351631.66</v>
      </c>
      <c r="F162" s="16">
        <f>F168+F173+F176</f>
        <v>4748020.79</v>
      </c>
      <c r="G162" s="40">
        <f t="shared" si="7"/>
        <v>99.88652227907951</v>
      </c>
      <c r="H162" s="20">
        <f t="shared" si="8"/>
        <v>15168.339999999851</v>
      </c>
    </row>
    <row r="163" spans="1:8" ht="12.75">
      <c r="A163" s="3" t="s">
        <v>29</v>
      </c>
      <c r="B163" s="3" t="s">
        <v>303</v>
      </c>
      <c r="C163" s="16">
        <f>C177</f>
        <v>653368.1</v>
      </c>
      <c r="D163" s="16">
        <f>D177</f>
        <v>1672566.06</v>
      </c>
      <c r="E163" s="16">
        <f>E177</f>
        <v>1287335.57</v>
      </c>
      <c r="F163" s="16">
        <f>F177</f>
        <v>1576052.47</v>
      </c>
      <c r="G163" s="40">
        <f t="shared" si="7"/>
        <v>76.9676965703824</v>
      </c>
      <c r="H163" s="20">
        <f t="shared" si="8"/>
        <v>385230.49</v>
      </c>
    </row>
    <row r="164" spans="1:8" ht="25.5">
      <c r="A164" s="24" t="s">
        <v>73</v>
      </c>
      <c r="B164" s="3" t="s">
        <v>302</v>
      </c>
      <c r="C164" s="16">
        <f>C172+C178</f>
        <v>824500</v>
      </c>
      <c r="D164" s="16">
        <f>D172+D178</f>
        <v>4924334</v>
      </c>
      <c r="E164" s="16">
        <f>E172+E178</f>
        <v>4291403.55</v>
      </c>
      <c r="F164" s="16">
        <f>F172+F178</f>
        <v>8875070</v>
      </c>
      <c r="G164" s="40">
        <f t="shared" si="7"/>
        <v>87.14688219767383</v>
      </c>
      <c r="H164" s="20">
        <f t="shared" si="8"/>
        <v>632930.4500000002</v>
      </c>
    </row>
    <row r="165" spans="1:8" ht="38.25">
      <c r="A165" s="24" t="s">
        <v>119</v>
      </c>
      <c r="B165" s="3" t="s">
        <v>300</v>
      </c>
      <c r="C165" s="16">
        <f>C169</f>
        <v>976883</v>
      </c>
      <c r="D165" s="16">
        <f>D169</f>
        <v>976883</v>
      </c>
      <c r="E165" s="16">
        <f>E169</f>
        <v>976883</v>
      </c>
      <c r="F165" s="16">
        <f>F169</f>
        <v>1265457</v>
      </c>
      <c r="G165" s="40">
        <f t="shared" si="7"/>
        <v>100</v>
      </c>
      <c r="H165" s="20">
        <f t="shared" si="8"/>
        <v>0</v>
      </c>
    </row>
    <row r="166" spans="1:8" ht="12.75">
      <c r="A166" s="35" t="s">
        <v>140</v>
      </c>
      <c r="B166" s="35" t="s">
        <v>141</v>
      </c>
      <c r="C166" s="37">
        <f>C167+C168+C169</f>
        <v>7134983</v>
      </c>
      <c r="D166" s="37">
        <f>D167+D168+D169</f>
        <v>13003283</v>
      </c>
      <c r="E166" s="37">
        <f>E167+E168+E169</f>
        <v>12989757.56</v>
      </c>
      <c r="F166" s="37">
        <f>F167+F168+F169</f>
        <v>5739670.7</v>
      </c>
      <c r="G166" s="41">
        <f t="shared" si="7"/>
        <v>99.89598442178026</v>
      </c>
      <c r="H166" s="14">
        <f t="shared" si="8"/>
        <v>13525.439999999478</v>
      </c>
    </row>
    <row r="167" spans="1:8" ht="12.75">
      <c r="A167" s="3" t="s">
        <v>24</v>
      </c>
      <c r="B167" s="3" t="s">
        <v>142</v>
      </c>
      <c r="C167" s="3">
        <v>15000</v>
      </c>
      <c r="D167" s="16">
        <v>15000</v>
      </c>
      <c r="E167" s="16">
        <v>1474.56</v>
      </c>
      <c r="F167" s="3">
        <v>10613.7</v>
      </c>
      <c r="G167" s="40">
        <f t="shared" si="7"/>
        <v>9.830400000000001</v>
      </c>
      <c r="H167" s="20">
        <f t="shared" si="8"/>
        <v>13525.44</v>
      </c>
    </row>
    <row r="168" spans="1:8" ht="12.75">
      <c r="A168" s="3" t="s">
        <v>41</v>
      </c>
      <c r="B168" s="3" t="s">
        <v>143</v>
      </c>
      <c r="C168" s="3">
        <v>6143100</v>
      </c>
      <c r="D168" s="16">
        <v>12011400</v>
      </c>
      <c r="E168" s="3">
        <v>12011400</v>
      </c>
      <c r="F168" s="3">
        <v>4463600</v>
      </c>
      <c r="G168" s="40">
        <f t="shared" si="7"/>
        <v>100</v>
      </c>
      <c r="H168" s="20">
        <f t="shared" si="8"/>
        <v>0</v>
      </c>
    </row>
    <row r="169" spans="1:8" ht="38.25">
      <c r="A169" s="24" t="s">
        <v>119</v>
      </c>
      <c r="B169" s="3" t="s">
        <v>144</v>
      </c>
      <c r="C169" s="3">
        <v>976883</v>
      </c>
      <c r="D169" s="16">
        <v>976883</v>
      </c>
      <c r="E169" s="16">
        <v>976883</v>
      </c>
      <c r="F169" s="3">
        <v>1265457</v>
      </c>
      <c r="G169" s="40">
        <f t="shared" si="7"/>
        <v>100</v>
      </c>
      <c r="H169" s="20">
        <f t="shared" si="8"/>
        <v>0</v>
      </c>
    </row>
    <row r="170" spans="1:8" ht="12.75">
      <c r="A170" s="35" t="s">
        <v>145</v>
      </c>
      <c r="B170" s="35" t="s">
        <v>146</v>
      </c>
      <c r="C170" s="37">
        <f>C171+C172</f>
        <v>807500</v>
      </c>
      <c r="D170" s="37">
        <f>D171+D172</f>
        <v>3363005.07</v>
      </c>
      <c r="E170" s="37">
        <f>E171+E172</f>
        <v>2683178.54</v>
      </c>
      <c r="F170" s="37">
        <f>F171+F172+F173</f>
        <v>8756568.84</v>
      </c>
      <c r="G170" s="41">
        <f t="shared" si="7"/>
        <v>79.7851470381518</v>
      </c>
      <c r="H170" s="14">
        <f t="shared" si="8"/>
        <v>679826.5299999998</v>
      </c>
    </row>
    <row r="171" spans="1:8" ht="12.75">
      <c r="A171" s="3" t="s">
        <v>24</v>
      </c>
      <c r="B171" s="3" t="s">
        <v>147</v>
      </c>
      <c r="C171" s="3">
        <v>75000</v>
      </c>
      <c r="D171" s="16">
        <v>521171.07</v>
      </c>
      <c r="E171" s="3">
        <v>474144.54</v>
      </c>
      <c r="F171" s="3">
        <v>1332810.84</v>
      </c>
      <c r="G171" s="40">
        <f t="shared" si="7"/>
        <v>90.97675740136535</v>
      </c>
      <c r="H171" s="20">
        <f t="shared" si="8"/>
        <v>47026.53000000003</v>
      </c>
    </row>
    <row r="172" spans="1:8" ht="25.5">
      <c r="A172" s="24" t="s">
        <v>73</v>
      </c>
      <c r="B172" s="3" t="s">
        <v>148</v>
      </c>
      <c r="C172" s="3">
        <v>732500</v>
      </c>
      <c r="D172" s="16">
        <v>2841834</v>
      </c>
      <c r="E172" s="3">
        <v>2209034</v>
      </c>
      <c r="F172" s="3">
        <v>7375070</v>
      </c>
      <c r="G172" s="40">
        <f t="shared" si="7"/>
        <v>77.73268952373714</v>
      </c>
      <c r="H172" s="20">
        <f t="shared" si="8"/>
        <v>632800</v>
      </c>
    </row>
    <row r="173" spans="1:8" ht="12.75">
      <c r="A173" s="3" t="s">
        <v>41</v>
      </c>
      <c r="B173" s="3" t="s">
        <v>330</v>
      </c>
      <c r="C173" s="3"/>
      <c r="D173" s="16"/>
      <c r="E173" s="3"/>
      <c r="F173" s="3">
        <v>48688</v>
      </c>
      <c r="G173" s="40" t="e">
        <f>E173/D173*100</f>
        <v>#DIV/0!</v>
      </c>
      <c r="H173" s="20">
        <f>D173-E173</f>
        <v>0</v>
      </c>
    </row>
    <row r="174" spans="1:8" ht="12.75">
      <c r="A174" s="35" t="s">
        <v>149</v>
      </c>
      <c r="B174" s="35" t="s">
        <v>150</v>
      </c>
      <c r="C174" s="37">
        <f>C175+C177+C178+C179</f>
        <v>5347181.399999999</v>
      </c>
      <c r="D174" s="37">
        <f>D175+D177+D178+D179+D176</f>
        <v>13696252.56</v>
      </c>
      <c r="E174" s="37">
        <f>E175+E177+E178+E179+E176</f>
        <v>10753469.450000001</v>
      </c>
      <c r="F174" s="37">
        <f>F175+F177+F178+F179+F176</f>
        <v>10326577.01</v>
      </c>
      <c r="G174" s="41">
        <f t="shared" si="7"/>
        <v>78.51395411183918</v>
      </c>
      <c r="H174" s="14">
        <f t="shared" si="8"/>
        <v>2942783.1099999994</v>
      </c>
    </row>
    <row r="175" spans="1:8" ht="12.75">
      <c r="A175" s="3" t="s">
        <v>24</v>
      </c>
      <c r="B175" s="3" t="s">
        <v>151</v>
      </c>
      <c r="C175" s="3">
        <v>4598813.3</v>
      </c>
      <c r="D175" s="16">
        <v>8488286.5</v>
      </c>
      <c r="E175" s="16">
        <v>5990928.34</v>
      </c>
      <c r="F175" s="3">
        <v>6987851.75</v>
      </c>
      <c r="G175" s="40">
        <f t="shared" si="7"/>
        <v>70.5787715812844</v>
      </c>
      <c r="H175" s="20">
        <f t="shared" si="8"/>
        <v>2497358.16</v>
      </c>
    </row>
    <row r="176" spans="1:8" ht="12.75">
      <c r="A176" s="3" t="s">
        <v>41</v>
      </c>
      <c r="B176" s="3" t="s">
        <v>331</v>
      </c>
      <c r="C176" s="3"/>
      <c r="D176" s="16">
        <v>1355400</v>
      </c>
      <c r="E176" s="3">
        <v>1340231.66</v>
      </c>
      <c r="F176" s="3">
        <v>235732.79</v>
      </c>
      <c r="G176" s="40">
        <f>E176/D176*100</f>
        <v>98.88089567655304</v>
      </c>
      <c r="H176" s="20">
        <f>D176-E176</f>
        <v>15168.340000000084</v>
      </c>
    </row>
    <row r="177" spans="1:8" ht="12.75">
      <c r="A177" s="3" t="s">
        <v>29</v>
      </c>
      <c r="B177" s="3" t="s">
        <v>152</v>
      </c>
      <c r="C177" s="3">
        <v>653368.1</v>
      </c>
      <c r="D177" s="16">
        <v>1672566.06</v>
      </c>
      <c r="E177" s="3">
        <v>1287335.57</v>
      </c>
      <c r="F177" s="3">
        <v>1576052.47</v>
      </c>
      <c r="G177" s="40">
        <f t="shared" si="7"/>
        <v>76.9676965703824</v>
      </c>
      <c r="H177" s="20">
        <f t="shared" si="8"/>
        <v>385230.49</v>
      </c>
    </row>
    <row r="178" spans="1:8" ht="25.5">
      <c r="A178" s="24" t="s">
        <v>73</v>
      </c>
      <c r="B178" s="3" t="s">
        <v>154</v>
      </c>
      <c r="C178" s="3">
        <v>92000</v>
      </c>
      <c r="D178" s="16">
        <v>2082500</v>
      </c>
      <c r="E178" s="3">
        <v>2082369.55</v>
      </c>
      <c r="F178" s="3">
        <v>1500000</v>
      </c>
      <c r="G178" s="40">
        <f t="shared" si="7"/>
        <v>99.99373589435776</v>
      </c>
      <c r="H178" s="20">
        <f t="shared" si="8"/>
        <v>130.44999999995343</v>
      </c>
    </row>
    <row r="179" spans="1:8" ht="12.75">
      <c r="A179" s="3" t="s">
        <v>26</v>
      </c>
      <c r="B179" s="3" t="s">
        <v>306</v>
      </c>
      <c r="C179" s="3">
        <v>3000</v>
      </c>
      <c r="D179" s="16">
        <v>97500</v>
      </c>
      <c r="E179" s="3">
        <v>52604.33</v>
      </c>
      <c r="F179" s="3">
        <v>26940</v>
      </c>
      <c r="G179" s="40">
        <f t="shared" si="7"/>
        <v>53.95315897435897</v>
      </c>
      <c r="H179" s="20">
        <f t="shared" si="8"/>
        <v>44895.67</v>
      </c>
    </row>
    <row r="180" spans="1:8" ht="12.75">
      <c r="A180" s="1" t="s">
        <v>155</v>
      </c>
      <c r="B180" s="1" t="s">
        <v>156</v>
      </c>
      <c r="C180" s="14">
        <f aca="true" t="shared" si="9" ref="C180:F181">C181</f>
        <v>60000</v>
      </c>
      <c r="D180" s="14">
        <f t="shared" si="9"/>
        <v>0</v>
      </c>
      <c r="E180" s="14">
        <f t="shared" si="9"/>
        <v>0</v>
      </c>
      <c r="F180" s="14">
        <f t="shared" si="9"/>
        <v>0</v>
      </c>
      <c r="G180" s="41" t="e">
        <f t="shared" si="7"/>
        <v>#DIV/0!</v>
      </c>
      <c r="H180" s="14">
        <f t="shared" si="8"/>
        <v>0</v>
      </c>
    </row>
    <row r="181" spans="1:8" ht="25.5">
      <c r="A181" s="36" t="s">
        <v>157</v>
      </c>
      <c r="B181" s="35" t="s">
        <v>158</v>
      </c>
      <c r="C181" s="37">
        <f t="shared" si="9"/>
        <v>60000</v>
      </c>
      <c r="D181" s="37">
        <f t="shared" si="9"/>
        <v>0</v>
      </c>
      <c r="E181" s="37">
        <f t="shared" si="9"/>
        <v>0</v>
      </c>
      <c r="F181" s="37">
        <f t="shared" si="9"/>
        <v>0</v>
      </c>
      <c r="G181" s="41" t="e">
        <f t="shared" si="7"/>
        <v>#DIV/0!</v>
      </c>
      <c r="H181" s="14">
        <f t="shared" si="8"/>
        <v>0</v>
      </c>
    </row>
    <row r="182" spans="1:8" ht="12.75">
      <c r="A182" s="3" t="s">
        <v>26</v>
      </c>
      <c r="B182" s="3" t="s">
        <v>159</v>
      </c>
      <c r="C182" s="3">
        <v>60000</v>
      </c>
      <c r="D182" s="16"/>
      <c r="E182" s="3">
        <v>0</v>
      </c>
      <c r="F182" s="3"/>
      <c r="G182" s="40" t="e">
        <f t="shared" si="7"/>
        <v>#DIV/0!</v>
      </c>
      <c r="H182" s="20">
        <f t="shared" si="8"/>
        <v>0</v>
      </c>
    </row>
    <row r="183" spans="1:8" ht="12.75">
      <c r="A183" s="1" t="s">
        <v>160</v>
      </c>
      <c r="B183" s="1" t="s">
        <v>161</v>
      </c>
      <c r="C183" s="14">
        <f>C184+C188+C189+C190+C193</f>
        <v>188095425</v>
      </c>
      <c r="D183" s="14">
        <f>D184+D188+D189+D190+D193</f>
        <v>306606428.12</v>
      </c>
      <c r="E183" s="14">
        <f>E184+E188+E189+E190+E193</f>
        <v>305398975.2299999</v>
      </c>
      <c r="F183" s="14">
        <f>F184+F188+F189+F190+F193</f>
        <v>284831092.59000003</v>
      </c>
      <c r="G183" s="41">
        <f t="shared" si="7"/>
        <v>99.60618800544928</v>
      </c>
      <c r="H183" s="14">
        <f t="shared" si="8"/>
        <v>1207452.890000105</v>
      </c>
    </row>
    <row r="184" spans="1:8" ht="12.75">
      <c r="A184" s="31" t="s">
        <v>13</v>
      </c>
      <c r="B184" s="3" t="s">
        <v>288</v>
      </c>
      <c r="C184" s="16">
        <f>C185+C186+C187</f>
        <v>10890300</v>
      </c>
      <c r="D184" s="16">
        <f>D185+D186+D187</f>
        <v>11578418.44</v>
      </c>
      <c r="E184" s="16">
        <f>E185+E186+E187</f>
        <v>11512425.45</v>
      </c>
      <c r="F184" s="16">
        <f>F185+F186+F187</f>
        <v>10913455.49</v>
      </c>
      <c r="G184" s="40">
        <f t="shared" si="7"/>
        <v>99.43003450478164</v>
      </c>
      <c r="H184" s="20">
        <f t="shared" si="8"/>
        <v>65992.99000000022</v>
      </c>
    </row>
    <row r="185" spans="1:8" ht="12.75">
      <c r="A185" s="13" t="s">
        <v>15</v>
      </c>
      <c r="B185" s="3" t="s">
        <v>284</v>
      </c>
      <c r="C185" s="16">
        <f aca="true" t="shared" si="10" ref="C185:F186">C219+C223</f>
        <v>8454000</v>
      </c>
      <c r="D185" s="16">
        <f t="shared" si="10"/>
        <v>9094952.879999999</v>
      </c>
      <c r="E185" s="16">
        <f t="shared" si="10"/>
        <v>9084610.84</v>
      </c>
      <c r="F185" s="16">
        <f t="shared" si="10"/>
        <v>9194991.08</v>
      </c>
      <c r="G185" s="40">
        <f t="shared" si="7"/>
        <v>99.88628814094528</v>
      </c>
      <c r="H185" s="20">
        <f t="shared" si="8"/>
        <v>10342.039999999106</v>
      </c>
    </row>
    <row r="186" spans="1:8" ht="12.75">
      <c r="A186" s="13" t="s">
        <v>17</v>
      </c>
      <c r="B186" s="3" t="s">
        <v>285</v>
      </c>
      <c r="C186" s="16">
        <f t="shared" si="10"/>
        <v>2434300</v>
      </c>
      <c r="D186" s="16">
        <f t="shared" si="10"/>
        <v>2478565.56</v>
      </c>
      <c r="E186" s="16">
        <f t="shared" si="10"/>
        <v>2422914.61</v>
      </c>
      <c r="F186" s="16">
        <f t="shared" si="10"/>
        <v>1715564.41</v>
      </c>
      <c r="G186" s="40">
        <f t="shared" si="7"/>
        <v>97.75471139847517</v>
      </c>
      <c r="H186" s="20">
        <f t="shared" si="8"/>
        <v>55650.950000000186</v>
      </c>
    </row>
    <row r="187" spans="1:8" ht="12.75">
      <c r="A187" s="32" t="s">
        <v>36</v>
      </c>
      <c r="B187" s="3" t="s">
        <v>287</v>
      </c>
      <c r="C187" s="16">
        <f>C225</f>
        <v>2000</v>
      </c>
      <c r="D187" s="16">
        <f>D225+D221</f>
        <v>4900</v>
      </c>
      <c r="E187" s="16">
        <f>E225+E221</f>
        <v>4900</v>
      </c>
      <c r="F187" s="16">
        <f>F225</f>
        <v>2900</v>
      </c>
      <c r="G187" s="40">
        <f t="shared" si="7"/>
        <v>100</v>
      </c>
      <c r="H187" s="20">
        <f t="shared" si="8"/>
        <v>0</v>
      </c>
    </row>
    <row r="188" spans="1:8" ht="12.75">
      <c r="A188" s="32" t="s">
        <v>24</v>
      </c>
      <c r="B188" s="3" t="s">
        <v>286</v>
      </c>
      <c r="C188" s="16">
        <f>C209+C226</f>
        <v>225200</v>
      </c>
      <c r="D188" s="16">
        <f>D209+D226+D195+D202</f>
        <v>1455612.63</v>
      </c>
      <c r="E188" s="16">
        <f>E209+E226+E195+E202</f>
        <v>1216586.79</v>
      </c>
      <c r="F188" s="16">
        <f>F209+F226+F202</f>
        <v>1438891.4100000001</v>
      </c>
      <c r="G188" s="40">
        <f t="shared" si="7"/>
        <v>83.57902129497187</v>
      </c>
      <c r="H188" s="20">
        <f t="shared" si="8"/>
        <v>239025.83999999985</v>
      </c>
    </row>
    <row r="189" spans="1:8" ht="12.75">
      <c r="A189" s="32" t="s">
        <v>26</v>
      </c>
      <c r="B189" s="3" t="s">
        <v>289</v>
      </c>
      <c r="C189" s="16">
        <f>C210+C227+C231</f>
        <v>540025</v>
      </c>
      <c r="D189" s="16">
        <f>D210+D227+D231</f>
        <v>915760</v>
      </c>
      <c r="E189" s="16">
        <f>E210+E227+E231</f>
        <v>807839.62</v>
      </c>
      <c r="F189" s="16">
        <f>F210+F227+F231</f>
        <v>612319.62</v>
      </c>
      <c r="G189" s="40">
        <f t="shared" si="7"/>
        <v>88.21521140910282</v>
      </c>
      <c r="H189" s="20">
        <f t="shared" si="8"/>
        <v>107920.38</v>
      </c>
    </row>
    <row r="190" spans="1:8" ht="12.75">
      <c r="A190" s="32" t="s">
        <v>28</v>
      </c>
      <c r="B190" s="3" t="s">
        <v>290</v>
      </c>
      <c r="C190" s="16">
        <f>C191+C192</f>
        <v>5292600</v>
      </c>
      <c r="D190" s="16">
        <f>D191+D192</f>
        <v>87311732.99</v>
      </c>
      <c r="E190" s="16">
        <f>E191+E192</f>
        <v>87306293.39999999</v>
      </c>
      <c r="F190" s="16">
        <f>F191+F192</f>
        <v>32944649.65</v>
      </c>
      <c r="G190" s="40">
        <f t="shared" si="7"/>
        <v>99.99376992093305</v>
      </c>
      <c r="H190" s="20">
        <f t="shared" si="8"/>
        <v>5439.590000003576</v>
      </c>
    </row>
    <row r="191" spans="1:8" ht="12.75">
      <c r="A191" s="32" t="s">
        <v>41</v>
      </c>
      <c r="B191" s="3" t="s">
        <v>291</v>
      </c>
      <c r="C191" s="16">
        <f>C196+C203+C212</f>
        <v>5175400</v>
      </c>
      <c r="D191" s="16">
        <f>D196+D203+D212+D229</f>
        <v>86207158.71</v>
      </c>
      <c r="E191" s="16">
        <f>E196+E203+E212+E229</f>
        <v>86206785.71</v>
      </c>
      <c r="F191" s="16">
        <f>F196+F203+F212+F229</f>
        <v>31708266.04</v>
      </c>
      <c r="G191" s="40">
        <f t="shared" si="7"/>
        <v>99.9995673213158</v>
      </c>
      <c r="H191" s="20">
        <f t="shared" si="8"/>
        <v>373</v>
      </c>
    </row>
    <row r="192" spans="1:8" ht="12.75">
      <c r="A192" s="32" t="s">
        <v>29</v>
      </c>
      <c r="B192" s="3" t="s">
        <v>292</v>
      </c>
      <c r="C192" s="16">
        <f>C213+C230</f>
        <v>117200</v>
      </c>
      <c r="D192" s="16">
        <f>D213+D230</f>
        <v>1104574.28</v>
      </c>
      <c r="E192" s="16">
        <f>E213+E230</f>
        <v>1099507.69</v>
      </c>
      <c r="F192" s="16">
        <f>F213+F230</f>
        <v>1236383.6099999999</v>
      </c>
      <c r="G192" s="40">
        <f t="shared" si="7"/>
        <v>99.54130834913157</v>
      </c>
      <c r="H192" s="20">
        <f t="shared" si="8"/>
        <v>5066.590000000084</v>
      </c>
    </row>
    <row r="193" spans="1:8" ht="25.5">
      <c r="A193" s="24" t="s">
        <v>73</v>
      </c>
      <c r="B193" s="3" t="s">
        <v>293</v>
      </c>
      <c r="C193" s="16">
        <f>C197+C199+C204+C205+C206+C207+C214+C215+C216</f>
        <v>171147300</v>
      </c>
      <c r="D193" s="16">
        <f>D197+D199+D204+D205+D206+D207+D214+D215+D216+D198+D200</f>
        <v>205344904.06</v>
      </c>
      <c r="E193" s="16">
        <f>E197+E199+E204+E205+E206+E207+E214+E215+E216+E198</f>
        <v>204555829.96999994</v>
      </c>
      <c r="F193" s="16">
        <f>F197+F199+F204+F205+F206+F207+F214+F215</f>
        <v>238921776.42000002</v>
      </c>
      <c r="G193" s="40">
        <f t="shared" si="7"/>
        <v>99.61573232429986</v>
      </c>
      <c r="H193" s="20">
        <f t="shared" si="8"/>
        <v>789074.0900000632</v>
      </c>
    </row>
    <row r="194" spans="1:8" ht="12.75">
      <c r="A194" s="35" t="s">
        <v>162</v>
      </c>
      <c r="B194" s="35" t="s">
        <v>163</v>
      </c>
      <c r="C194" s="37">
        <f>C196+C197+C199</f>
        <v>23489800</v>
      </c>
      <c r="D194" s="37">
        <f>D196+D197+D199+D195+D198+D200</f>
        <v>114316851.28</v>
      </c>
      <c r="E194" s="37">
        <f>E196+E197+E199+E195+E198</f>
        <v>114117286.32000001</v>
      </c>
      <c r="F194" s="37">
        <f>F196+F197+F199</f>
        <v>60872007.16</v>
      </c>
      <c r="G194" s="41">
        <f t="shared" si="7"/>
        <v>99.82542822185401</v>
      </c>
      <c r="H194" s="14">
        <f t="shared" si="8"/>
        <v>199564.95999999344</v>
      </c>
    </row>
    <row r="195" spans="1:8" ht="12.75">
      <c r="A195" s="32" t="s">
        <v>24</v>
      </c>
      <c r="B195" s="3" t="s">
        <v>360</v>
      </c>
      <c r="C195" s="37"/>
      <c r="D195" s="49">
        <v>221137</v>
      </c>
      <c r="E195" s="49">
        <v>221137</v>
      </c>
      <c r="F195" s="37"/>
      <c r="G195" s="41"/>
      <c r="H195" s="14"/>
    </row>
    <row r="196" spans="1:8" ht="12.75">
      <c r="A196" s="3" t="s">
        <v>41</v>
      </c>
      <c r="B196" s="3" t="s">
        <v>164</v>
      </c>
      <c r="C196" s="3">
        <v>3300400</v>
      </c>
      <c r="D196" s="47">
        <v>86008463</v>
      </c>
      <c r="E196" s="47">
        <v>86008090</v>
      </c>
      <c r="F196" s="3">
        <v>31580000</v>
      </c>
      <c r="G196" s="40">
        <f t="shared" si="7"/>
        <v>99.99956632174674</v>
      </c>
      <c r="H196" s="20">
        <f t="shared" si="8"/>
        <v>373</v>
      </c>
    </row>
    <row r="197" spans="1:8" ht="25.5">
      <c r="A197" s="24" t="s">
        <v>73</v>
      </c>
      <c r="B197" s="3" t="s">
        <v>165</v>
      </c>
      <c r="C197" s="3">
        <v>20139400</v>
      </c>
      <c r="D197" s="47">
        <v>18694468.28</v>
      </c>
      <c r="E197" s="47">
        <v>18597696.62</v>
      </c>
      <c r="F197" s="3">
        <v>29292007.16</v>
      </c>
      <c r="G197" s="40">
        <f t="shared" si="7"/>
        <v>99.48235136431492</v>
      </c>
      <c r="H197" s="20">
        <f t="shared" si="8"/>
        <v>96771.66000000015</v>
      </c>
    </row>
    <row r="198" spans="1:8" ht="25.5">
      <c r="A198" s="24" t="s">
        <v>73</v>
      </c>
      <c r="B198" s="3" t="s">
        <v>368</v>
      </c>
      <c r="C198" s="3"/>
      <c r="D198" s="47">
        <v>9222783</v>
      </c>
      <c r="E198" s="47">
        <v>9206413.8</v>
      </c>
      <c r="F198" s="3"/>
      <c r="G198" s="40"/>
      <c r="H198" s="20"/>
    </row>
    <row r="199" spans="1:8" ht="25.5">
      <c r="A199" s="24" t="s">
        <v>73</v>
      </c>
      <c r="B199" s="3" t="s">
        <v>166</v>
      </c>
      <c r="C199" s="3">
        <v>50000</v>
      </c>
      <c r="D199" s="47">
        <v>169800</v>
      </c>
      <c r="E199" s="47">
        <v>83948.9</v>
      </c>
      <c r="F199" s="3"/>
      <c r="G199" s="40">
        <f t="shared" si="7"/>
        <v>49.439870435806824</v>
      </c>
      <c r="H199" s="20">
        <f t="shared" si="8"/>
        <v>85851.1</v>
      </c>
    </row>
    <row r="200" spans="1:8" ht="25.5">
      <c r="A200" s="24" t="s">
        <v>73</v>
      </c>
      <c r="B200" s="3" t="s">
        <v>369</v>
      </c>
      <c r="C200" s="3"/>
      <c r="D200" s="47">
        <v>200</v>
      </c>
      <c r="E200" s="47"/>
      <c r="F200" s="3"/>
      <c r="G200" s="40"/>
      <c r="H200" s="20"/>
    </row>
    <row r="201" spans="1:8" ht="12.75">
      <c r="A201" s="35" t="s">
        <v>167</v>
      </c>
      <c r="B201" s="35" t="s">
        <v>168</v>
      </c>
      <c r="C201" s="37">
        <f>C203+C204+C205+C206+C207</f>
        <v>151061300</v>
      </c>
      <c r="D201" s="37">
        <f>D203+D204+D205+D206+D207+D202</f>
        <v>175487652.78</v>
      </c>
      <c r="E201" s="37">
        <f>E203+E204+E205+E206+E207+E202</f>
        <v>174806696.99999997</v>
      </c>
      <c r="F201" s="53">
        <f>F203+F204+F205+F206+F207+F202</f>
        <v>208586749.29000002</v>
      </c>
      <c r="G201" s="41">
        <f t="shared" si="7"/>
        <v>99.61196370843611</v>
      </c>
      <c r="H201" s="14">
        <f t="shared" si="8"/>
        <v>680955.780000031</v>
      </c>
    </row>
    <row r="202" spans="1:8" ht="12.75">
      <c r="A202" s="32" t="s">
        <v>24</v>
      </c>
      <c r="B202" s="3" t="s">
        <v>332</v>
      </c>
      <c r="C202" s="3"/>
      <c r="D202" s="48">
        <v>131800</v>
      </c>
      <c r="E202" s="48"/>
      <c r="F202" s="16">
        <v>551086.96</v>
      </c>
      <c r="G202" s="40">
        <f>E202/D202*100</f>
        <v>0</v>
      </c>
      <c r="H202" s="20">
        <f>D202-E202</f>
        <v>131800</v>
      </c>
    </row>
    <row r="203" spans="1:8" ht="12.75">
      <c r="A203" s="3" t="s">
        <v>41</v>
      </c>
      <c r="B203" s="3" t="s">
        <v>169</v>
      </c>
      <c r="C203" s="3">
        <v>1865000</v>
      </c>
      <c r="D203" s="47"/>
      <c r="E203" s="47">
        <v>0</v>
      </c>
      <c r="F203" s="3"/>
      <c r="G203" s="40" t="e">
        <f t="shared" si="7"/>
        <v>#DIV/0!</v>
      </c>
      <c r="H203" s="20">
        <f t="shared" si="8"/>
        <v>0</v>
      </c>
    </row>
    <row r="204" spans="1:8" ht="25.5">
      <c r="A204" s="24" t="s">
        <v>73</v>
      </c>
      <c r="B204" s="3" t="s">
        <v>170</v>
      </c>
      <c r="C204" s="3">
        <v>94774700</v>
      </c>
      <c r="D204" s="47">
        <v>94151459.23</v>
      </c>
      <c r="E204" s="47">
        <v>93977492.07</v>
      </c>
      <c r="F204" s="47">
        <v>208035662.33</v>
      </c>
      <c r="G204" s="40">
        <f t="shared" si="7"/>
        <v>99.81522627325931</v>
      </c>
      <c r="H204" s="20">
        <f t="shared" si="8"/>
        <v>173967.16000001132</v>
      </c>
    </row>
    <row r="205" spans="1:8" ht="25.5">
      <c r="A205" s="24" t="s">
        <v>73</v>
      </c>
      <c r="B205" s="3" t="s">
        <v>171</v>
      </c>
      <c r="C205" s="3">
        <v>8946900</v>
      </c>
      <c r="D205" s="47">
        <v>7550529.37</v>
      </c>
      <c r="E205" s="47">
        <v>7374639.6</v>
      </c>
      <c r="F205" s="47"/>
      <c r="G205" s="40">
        <f t="shared" si="7"/>
        <v>97.67049750579275</v>
      </c>
      <c r="H205" s="20">
        <f t="shared" si="8"/>
        <v>175889.77000000048</v>
      </c>
    </row>
    <row r="206" spans="1:8" ht="25.5">
      <c r="A206" s="24" t="s">
        <v>73</v>
      </c>
      <c r="B206" s="3" t="s">
        <v>172</v>
      </c>
      <c r="C206" s="47">
        <v>41113200</v>
      </c>
      <c r="D206" s="47">
        <v>67228917.55</v>
      </c>
      <c r="E206" s="47">
        <v>67227398.41</v>
      </c>
      <c r="F206" s="3"/>
      <c r="G206" s="40">
        <f t="shared" si="7"/>
        <v>99.99774034737527</v>
      </c>
      <c r="H206" s="20">
        <f t="shared" si="8"/>
        <v>1519.140000000596</v>
      </c>
    </row>
    <row r="207" spans="1:8" ht="25.5">
      <c r="A207" s="24" t="s">
        <v>73</v>
      </c>
      <c r="B207" s="3" t="s">
        <v>173</v>
      </c>
      <c r="C207" s="3">
        <v>4361500</v>
      </c>
      <c r="D207" s="47">
        <v>6424946.63</v>
      </c>
      <c r="E207" s="47">
        <v>6227166.92</v>
      </c>
      <c r="F207" s="3"/>
      <c r="G207" s="40">
        <f t="shared" si="7"/>
        <v>96.92169100554848</v>
      </c>
      <c r="H207" s="20">
        <f t="shared" si="8"/>
        <v>197779.70999999996</v>
      </c>
    </row>
    <row r="208" spans="1:8" ht="12.75">
      <c r="A208" s="35" t="s">
        <v>174</v>
      </c>
      <c r="B208" s="35" t="s">
        <v>175</v>
      </c>
      <c r="C208" s="37">
        <f>C209+C210+C211+C214+C215+C216</f>
        <v>2190625</v>
      </c>
      <c r="D208" s="37">
        <f>D209+D210+D211+D214+D215+D216</f>
        <v>2439355</v>
      </c>
      <c r="E208" s="37">
        <f>E209+E210+E211+E214+E215+E216</f>
        <v>2392477.5300000003</v>
      </c>
      <c r="F208" s="37">
        <f>F209+F210+F211+F214+F215</f>
        <v>2118733.49</v>
      </c>
      <c r="G208" s="41">
        <f t="shared" si="7"/>
        <v>98.07828421857418</v>
      </c>
      <c r="H208" s="14">
        <f t="shared" si="8"/>
        <v>46877.46999999974</v>
      </c>
    </row>
    <row r="209" spans="1:8" ht="12.75">
      <c r="A209" s="3" t="s">
        <v>24</v>
      </c>
      <c r="B209" s="3" t="s">
        <v>176</v>
      </c>
      <c r="C209" s="3">
        <v>89000</v>
      </c>
      <c r="D209" s="47">
        <v>153000</v>
      </c>
      <c r="E209" s="47">
        <v>152000</v>
      </c>
      <c r="F209" s="47">
        <v>188545.64</v>
      </c>
      <c r="G209" s="40">
        <f t="shared" si="7"/>
        <v>99.34640522875817</v>
      </c>
      <c r="H209" s="20">
        <f t="shared" si="8"/>
        <v>1000</v>
      </c>
    </row>
    <row r="210" spans="1:8" ht="12.75">
      <c r="A210" s="3" t="s">
        <v>26</v>
      </c>
      <c r="B210" s="3" t="s">
        <v>177</v>
      </c>
      <c r="C210" s="3">
        <v>237025</v>
      </c>
      <c r="D210" s="47">
        <v>227760</v>
      </c>
      <c r="E210" s="47">
        <v>227500</v>
      </c>
      <c r="F210" s="47">
        <v>193069</v>
      </c>
      <c r="G210" s="40">
        <f t="shared" si="7"/>
        <v>99.88584474885845</v>
      </c>
      <c r="H210" s="20">
        <f t="shared" si="8"/>
        <v>260</v>
      </c>
    </row>
    <row r="211" spans="1:8" ht="12.75">
      <c r="A211" s="3" t="s">
        <v>28</v>
      </c>
      <c r="B211" s="3" t="s">
        <v>178</v>
      </c>
      <c r="C211" s="47">
        <f>C212+C213</f>
        <v>103000</v>
      </c>
      <c r="D211" s="47">
        <f>D212+D213</f>
        <v>156795</v>
      </c>
      <c r="E211" s="47">
        <f>E212+E213</f>
        <v>151903.88</v>
      </c>
      <c r="F211" s="47">
        <f>F212+F213</f>
        <v>143011.91999999998</v>
      </c>
      <c r="G211" s="40">
        <f t="shared" si="7"/>
        <v>96.88056379348832</v>
      </c>
      <c r="H211" s="20">
        <f t="shared" si="8"/>
        <v>4891.119999999995</v>
      </c>
    </row>
    <row r="212" spans="1:8" ht="12.75">
      <c r="A212" s="3" t="s">
        <v>41</v>
      </c>
      <c r="B212" s="3" t="s">
        <v>179</v>
      </c>
      <c r="C212" s="3">
        <v>10000</v>
      </c>
      <c r="D212" s="47">
        <v>20000</v>
      </c>
      <c r="E212" s="47">
        <v>20000</v>
      </c>
      <c r="F212" s="47">
        <v>36200</v>
      </c>
      <c r="G212" s="40">
        <f t="shared" si="7"/>
        <v>100</v>
      </c>
      <c r="H212" s="20">
        <f t="shared" si="8"/>
        <v>0</v>
      </c>
    </row>
    <row r="213" spans="1:8" ht="12.75">
      <c r="A213" s="3" t="s">
        <v>29</v>
      </c>
      <c r="B213" s="3" t="s">
        <v>180</v>
      </c>
      <c r="C213" s="3">
        <v>93000</v>
      </c>
      <c r="D213" s="47">
        <v>136795</v>
      </c>
      <c r="E213" s="47">
        <v>131903.88</v>
      </c>
      <c r="F213" s="47">
        <v>106811.92</v>
      </c>
      <c r="G213" s="40">
        <f t="shared" si="7"/>
        <v>96.42448919916664</v>
      </c>
      <c r="H213" s="20">
        <f t="shared" si="8"/>
        <v>4891.119999999995</v>
      </c>
    </row>
    <row r="214" spans="1:8" ht="25.5">
      <c r="A214" s="24" t="s">
        <v>73</v>
      </c>
      <c r="B214" s="3" t="s">
        <v>181</v>
      </c>
      <c r="C214" s="3">
        <v>870000</v>
      </c>
      <c r="D214" s="47">
        <v>1108500</v>
      </c>
      <c r="E214" s="47">
        <v>1108500</v>
      </c>
      <c r="F214" s="47">
        <v>1594106.93</v>
      </c>
      <c r="G214" s="40">
        <f t="shared" si="7"/>
        <v>100</v>
      </c>
      <c r="H214" s="20">
        <f t="shared" si="8"/>
        <v>0</v>
      </c>
    </row>
    <row r="215" spans="1:8" ht="25.5">
      <c r="A215" s="24" t="s">
        <v>73</v>
      </c>
      <c r="B215" s="3" t="s">
        <v>182</v>
      </c>
      <c r="C215" s="3">
        <v>891600</v>
      </c>
      <c r="D215" s="47">
        <v>696860</v>
      </c>
      <c r="E215" s="47">
        <v>656455.45</v>
      </c>
      <c r="F215" s="47"/>
      <c r="G215" s="40">
        <f t="shared" si="7"/>
        <v>94.20191286628591</v>
      </c>
      <c r="H215" s="20">
        <f t="shared" si="8"/>
        <v>40404.55000000005</v>
      </c>
    </row>
    <row r="216" spans="1:8" ht="25.5">
      <c r="A216" s="24" t="s">
        <v>73</v>
      </c>
      <c r="B216" s="3" t="s">
        <v>321</v>
      </c>
      <c r="C216" s="3"/>
      <c r="D216" s="47">
        <v>96440</v>
      </c>
      <c r="E216" s="47">
        <v>96118.2</v>
      </c>
      <c r="F216" s="47"/>
      <c r="G216" s="40">
        <f t="shared" si="7"/>
        <v>99.66632102861882</v>
      </c>
      <c r="H216" s="43">
        <f t="shared" si="8"/>
        <v>321.8000000000029</v>
      </c>
    </row>
    <row r="217" spans="1:8" ht="12.75">
      <c r="A217" s="35" t="s">
        <v>183</v>
      </c>
      <c r="B217" s="35" t="s">
        <v>184</v>
      </c>
      <c r="C217" s="37">
        <f>C218+C222+C226+C227+C228+C231</f>
        <v>11353700</v>
      </c>
      <c r="D217" s="37">
        <f>D218+D222+D226+D227+D228+D231+D221</f>
        <v>14362569.06</v>
      </c>
      <c r="E217" s="37">
        <f>E218+E222+E226+E227+E228+E231+E221</f>
        <v>14082514.379999997</v>
      </c>
      <c r="F217" s="37">
        <f>F218+F222+F226+F227+F228+F231</f>
        <v>13250702.65</v>
      </c>
      <c r="G217" s="41">
        <f t="shared" si="7"/>
        <v>98.05010733922276</v>
      </c>
      <c r="H217" s="14">
        <f t="shared" si="8"/>
        <v>280054.6800000034</v>
      </c>
    </row>
    <row r="218" spans="1:8" ht="12.75">
      <c r="A218" s="24" t="s">
        <v>13</v>
      </c>
      <c r="B218" s="3" t="s">
        <v>185</v>
      </c>
      <c r="C218" s="47">
        <f>C219+C220</f>
        <v>8995000</v>
      </c>
      <c r="D218" s="47">
        <f>D219+D220</f>
        <v>9569123</v>
      </c>
      <c r="E218" s="47">
        <f>E219+E220</f>
        <v>9532369.86</v>
      </c>
      <c r="F218" s="16">
        <f>F219+F220</f>
        <v>10910555.49</v>
      </c>
      <c r="G218" s="40">
        <f t="shared" si="7"/>
        <v>99.6159194525977</v>
      </c>
      <c r="H218" s="20">
        <f t="shared" si="8"/>
        <v>36753.140000000596</v>
      </c>
    </row>
    <row r="219" spans="1:8" ht="12.75">
      <c r="A219" s="3" t="s">
        <v>15</v>
      </c>
      <c r="B219" s="3" t="s">
        <v>186</v>
      </c>
      <c r="C219" s="47">
        <v>7000000</v>
      </c>
      <c r="D219" s="47">
        <v>7486575</v>
      </c>
      <c r="E219" s="47">
        <v>7476277.66</v>
      </c>
      <c r="F219" s="3">
        <v>9194991.08</v>
      </c>
      <c r="G219" s="40">
        <f t="shared" si="7"/>
        <v>99.86245592944705</v>
      </c>
      <c r="H219" s="20">
        <f t="shared" si="8"/>
        <v>10297.339999999851</v>
      </c>
    </row>
    <row r="220" spans="1:8" ht="12.75">
      <c r="A220" s="3" t="s">
        <v>17</v>
      </c>
      <c r="B220" s="3" t="s">
        <v>187</v>
      </c>
      <c r="C220" s="47">
        <v>1995000</v>
      </c>
      <c r="D220" s="47">
        <v>2082548</v>
      </c>
      <c r="E220" s="47">
        <v>2056092.2</v>
      </c>
      <c r="F220" s="3">
        <v>1715564.41</v>
      </c>
      <c r="G220" s="40">
        <f t="shared" si="7"/>
        <v>98.72964272612204</v>
      </c>
      <c r="H220" s="20">
        <f t="shared" si="8"/>
        <v>26455.800000000047</v>
      </c>
    </row>
    <row r="221" spans="1:8" ht="12.75">
      <c r="A221" s="3" t="s">
        <v>36</v>
      </c>
      <c r="B221" s="3" t="s">
        <v>370</v>
      </c>
      <c r="C221" s="47"/>
      <c r="D221" s="47">
        <v>4600</v>
      </c>
      <c r="E221" s="47">
        <v>4600</v>
      </c>
      <c r="F221" s="3"/>
      <c r="G221" s="40">
        <f t="shared" si="7"/>
        <v>100</v>
      </c>
      <c r="H221" s="20">
        <f t="shared" si="8"/>
        <v>0</v>
      </c>
    </row>
    <row r="222" spans="1:8" ht="12.75">
      <c r="A222" s="24" t="s">
        <v>13</v>
      </c>
      <c r="B222" s="3" t="s">
        <v>188</v>
      </c>
      <c r="C222" s="47">
        <f>C223+C224+C225</f>
        <v>1895300</v>
      </c>
      <c r="D222" s="47">
        <f>D223+D224+D225</f>
        <v>2004695.44</v>
      </c>
      <c r="E222" s="47">
        <f>E223+E224+E225</f>
        <v>1975455.5899999999</v>
      </c>
      <c r="F222" s="16"/>
      <c r="G222" s="40">
        <f t="shared" si="7"/>
        <v>98.5414318097117</v>
      </c>
      <c r="H222" s="20">
        <f t="shared" si="8"/>
        <v>29239.850000000093</v>
      </c>
    </row>
    <row r="223" spans="1:8" ht="12.75">
      <c r="A223" s="3" t="s">
        <v>15</v>
      </c>
      <c r="B223" s="3" t="s">
        <v>189</v>
      </c>
      <c r="C223" s="47">
        <v>1454000</v>
      </c>
      <c r="D223" s="47">
        <v>1608377.88</v>
      </c>
      <c r="E223" s="47">
        <v>1608333.18</v>
      </c>
      <c r="F223" s="3"/>
      <c r="G223" s="40">
        <f t="shared" si="7"/>
        <v>99.99722080236518</v>
      </c>
      <c r="H223" s="20">
        <f t="shared" si="8"/>
        <v>44.699999999953434</v>
      </c>
    </row>
    <row r="224" spans="1:8" ht="12.75">
      <c r="A224" s="3" t="s">
        <v>17</v>
      </c>
      <c r="B224" s="3" t="s">
        <v>190</v>
      </c>
      <c r="C224" s="47">
        <v>439300</v>
      </c>
      <c r="D224" s="47">
        <v>396017.56</v>
      </c>
      <c r="E224" s="47">
        <v>366822.41</v>
      </c>
      <c r="F224" s="3"/>
      <c r="G224" s="40">
        <f t="shared" si="7"/>
        <v>92.62781428177072</v>
      </c>
      <c r="H224" s="20">
        <f t="shared" si="8"/>
        <v>29195.150000000023</v>
      </c>
    </row>
    <row r="225" spans="1:8" ht="12.75">
      <c r="A225" s="3" t="s">
        <v>36</v>
      </c>
      <c r="B225" s="3" t="s">
        <v>191</v>
      </c>
      <c r="C225" s="47">
        <v>2000</v>
      </c>
      <c r="D225" s="47">
        <v>300</v>
      </c>
      <c r="E225" s="47">
        <v>300</v>
      </c>
      <c r="F225" s="3">
        <v>2900</v>
      </c>
      <c r="G225" s="40">
        <f t="shared" si="7"/>
        <v>100</v>
      </c>
      <c r="H225" s="20">
        <f t="shared" si="8"/>
        <v>0</v>
      </c>
    </row>
    <row r="226" spans="1:8" ht="12.75">
      <c r="A226" s="3" t="s">
        <v>24</v>
      </c>
      <c r="B226" s="3" t="s">
        <v>192</v>
      </c>
      <c r="C226" s="47">
        <v>136200</v>
      </c>
      <c r="D226" s="47">
        <v>949675.63</v>
      </c>
      <c r="E226" s="47">
        <v>843449.79</v>
      </c>
      <c r="F226" s="3">
        <v>699258.81</v>
      </c>
      <c r="G226" s="40">
        <f t="shared" si="7"/>
        <v>88.81451343549797</v>
      </c>
      <c r="H226" s="20">
        <f t="shared" si="8"/>
        <v>106225.83999999997</v>
      </c>
    </row>
    <row r="227" spans="1:8" ht="12.75">
      <c r="A227" s="3" t="s">
        <v>26</v>
      </c>
      <c r="B227" s="3" t="s">
        <v>193</v>
      </c>
      <c r="C227" s="47">
        <v>290000</v>
      </c>
      <c r="D227" s="47">
        <v>630000</v>
      </c>
      <c r="E227" s="47">
        <v>538219.44</v>
      </c>
      <c r="F227" s="3">
        <v>419250.62</v>
      </c>
      <c r="G227" s="40">
        <f t="shared" si="7"/>
        <v>85.43165714285713</v>
      </c>
      <c r="H227" s="20">
        <f t="shared" si="8"/>
        <v>91780.56000000006</v>
      </c>
    </row>
    <row r="228" spans="1:8" ht="12.75">
      <c r="A228" s="3" t="s">
        <v>28</v>
      </c>
      <c r="B228" s="3" t="s">
        <v>194</v>
      </c>
      <c r="C228" s="47">
        <f>C230</f>
        <v>24200</v>
      </c>
      <c r="D228" s="47">
        <f>D230+D229</f>
        <v>1146474.99</v>
      </c>
      <c r="E228" s="47">
        <f>E230+E229</f>
        <v>1146299.52</v>
      </c>
      <c r="F228" s="16">
        <f>F230+F229</f>
        <v>1221637.73</v>
      </c>
      <c r="G228" s="40">
        <f aca="true" t="shared" si="11" ref="G228:G273">E228/D228*100</f>
        <v>99.9846948253097</v>
      </c>
      <c r="H228" s="20">
        <f aca="true" t="shared" si="12" ref="H228:H273">D228-E228</f>
        <v>175.46999999997206</v>
      </c>
    </row>
    <row r="229" spans="1:8" ht="12.75">
      <c r="A229" s="3" t="s">
        <v>41</v>
      </c>
      <c r="B229" s="3" t="s">
        <v>343</v>
      </c>
      <c r="C229" s="3"/>
      <c r="D229" s="47">
        <v>178695.71</v>
      </c>
      <c r="E229" s="47">
        <v>178695.71</v>
      </c>
      <c r="F229" s="47">
        <v>92066.04</v>
      </c>
      <c r="G229" s="40">
        <f t="shared" si="11"/>
        <v>100</v>
      </c>
      <c r="H229" s="20">
        <f t="shared" si="12"/>
        <v>0</v>
      </c>
    </row>
    <row r="230" spans="1:8" ht="12.75">
      <c r="A230" s="3" t="s">
        <v>29</v>
      </c>
      <c r="B230" s="3" t="s">
        <v>195</v>
      </c>
      <c r="C230" s="47">
        <v>24200</v>
      </c>
      <c r="D230" s="47">
        <v>967779.28</v>
      </c>
      <c r="E230" s="47">
        <v>967603.81</v>
      </c>
      <c r="F230" s="3">
        <v>1129571.69</v>
      </c>
      <c r="G230" s="40">
        <f t="shared" si="11"/>
        <v>99.98186879967093</v>
      </c>
      <c r="H230" s="20">
        <f t="shared" si="12"/>
        <v>175.46999999997206</v>
      </c>
    </row>
    <row r="231" spans="1:8" ht="12.75">
      <c r="A231" s="3" t="s">
        <v>26</v>
      </c>
      <c r="B231" s="3" t="s">
        <v>196</v>
      </c>
      <c r="C231" s="47">
        <v>13000</v>
      </c>
      <c r="D231" s="47">
        <v>58000</v>
      </c>
      <c r="E231" s="47">
        <v>42120.18</v>
      </c>
      <c r="F231" s="47"/>
      <c r="G231" s="40">
        <f t="shared" si="11"/>
        <v>72.62100000000001</v>
      </c>
      <c r="H231" s="20">
        <f t="shared" si="12"/>
        <v>15879.82</v>
      </c>
    </row>
    <row r="232" spans="1:8" ht="12.75">
      <c r="A232" s="1" t="s">
        <v>197</v>
      </c>
      <c r="B232" s="1" t="s">
        <v>198</v>
      </c>
      <c r="C232" s="14">
        <f>C233+C237+C238+C239+C242</f>
        <v>40555000</v>
      </c>
      <c r="D232" s="14">
        <f>D233+D237+D238+D239+D242</f>
        <v>41301719.5</v>
      </c>
      <c r="E232" s="14">
        <f>E233+E237+E238+E239+E242</f>
        <v>38973383.75</v>
      </c>
      <c r="F232" s="14">
        <f>F233+F237+F238+F239+F242</f>
        <v>90899805.57999998</v>
      </c>
      <c r="G232" s="41">
        <f t="shared" si="11"/>
        <v>94.36261788083665</v>
      </c>
      <c r="H232" s="14">
        <f t="shared" si="12"/>
        <v>2328335.75</v>
      </c>
    </row>
    <row r="233" spans="1:8" ht="12.75">
      <c r="A233" s="31" t="s">
        <v>13</v>
      </c>
      <c r="B233" s="3" t="s">
        <v>288</v>
      </c>
      <c r="C233" s="16">
        <f>C234+C235+C236</f>
        <v>9088000</v>
      </c>
      <c r="D233" s="16">
        <f>D234+D235+D236</f>
        <v>11302647</v>
      </c>
      <c r="E233" s="16">
        <f>E234+E235+E236</f>
        <v>11045952.07</v>
      </c>
      <c r="F233" s="16">
        <f>F234+F235+F236</f>
        <v>10109074.569999998</v>
      </c>
      <c r="G233" s="40">
        <f t="shared" si="11"/>
        <v>97.72889545254311</v>
      </c>
      <c r="H233" s="20">
        <f t="shared" si="12"/>
        <v>256694.9299999997</v>
      </c>
    </row>
    <row r="234" spans="1:8" ht="12.75">
      <c r="A234" s="13" t="s">
        <v>15</v>
      </c>
      <c r="B234" s="3" t="s">
        <v>284</v>
      </c>
      <c r="C234" s="16">
        <f aca="true" t="shared" si="13" ref="C234:E235">C260+C264+C245</f>
        <v>7000000</v>
      </c>
      <c r="D234" s="16">
        <f t="shared" si="13"/>
        <v>8675907</v>
      </c>
      <c r="E234" s="16">
        <f t="shared" si="13"/>
        <v>8490366.18</v>
      </c>
      <c r="F234" s="16">
        <f>F260+F264</f>
        <v>7869510.96</v>
      </c>
      <c r="G234" s="40">
        <f t="shared" si="11"/>
        <v>97.8614245173444</v>
      </c>
      <c r="H234" s="20">
        <f t="shared" si="12"/>
        <v>185540.8200000003</v>
      </c>
    </row>
    <row r="235" spans="1:8" ht="12.75">
      <c r="A235" s="13" t="s">
        <v>17</v>
      </c>
      <c r="B235" s="3" t="s">
        <v>285</v>
      </c>
      <c r="C235" s="16">
        <f t="shared" si="13"/>
        <v>2083000</v>
      </c>
      <c r="D235" s="16">
        <f t="shared" si="13"/>
        <v>2623740</v>
      </c>
      <c r="E235" s="16">
        <f t="shared" si="13"/>
        <v>2554949.6799999997</v>
      </c>
      <c r="F235" s="16">
        <f>F261+F265</f>
        <v>2237892.42</v>
      </c>
      <c r="G235" s="40">
        <f t="shared" si="11"/>
        <v>97.3781578967428</v>
      </c>
      <c r="H235" s="20">
        <f t="shared" si="12"/>
        <v>68790.3200000003</v>
      </c>
    </row>
    <row r="236" spans="1:8" ht="12.75">
      <c r="A236" s="32" t="s">
        <v>36</v>
      </c>
      <c r="B236" s="3" t="s">
        <v>287</v>
      </c>
      <c r="C236" s="16">
        <f>C262+C266</f>
        <v>5000</v>
      </c>
      <c r="D236" s="16">
        <f>D262+D266</f>
        <v>3000</v>
      </c>
      <c r="E236" s="16">
        <f>E262+E266</f>
        <v>636.21</v>
      </c>
      <c r="F236" s="16">
        <f>F262+F266</f>
        <v>1671.19</v>
      </c>
      <c r="G236" s="40">
        <f t="shared" si="11"/>
        <v>21.207</v>
      </c>
      <c r="H236" s="20">
        <f t="shared" si="12"/>
        <v>2363.79</v>
      </c>
    </row>
    <row r="237" spans="1:8" ht="12.75">
      <c r="A237" s="32" t="s">
        <v>24</v>
      </c>
      <c r="B237" s="3" t="s">
        <v>286</v>
      </c>
      <c r="C237" s="16">
        <f>C247+C267</f>
        <v>422000</v>
      </c>
      <c r="D237" s="16">
        <f>D247+D267</f>
        <v>769492</v>
      </c>
      <c r="E237" s="16">
        <f>E247+E267</f>
        <v>656762.01</v>
      </c>
      <c r="F237" s="16">
        <f>F247+F267</f>
        <v>570809.75</v>
      </c>
      <c r="G237" s="40">
        <f t="shared" si="11"/>
        <v>85.3500764140498</v>
      </c>
      <c r="H237" s="20">
        <f t="shared" si="12"/>
        <v>112729.98999999999</v>
      </c>
    </row>
    <row r="238" spans="1:8" ht="12.75">
      <c r="A238" s="32" t="s">
        <v>26</v>
      </c>
      <c r="B238" s="3" t="s">
        <v>289</v>
      </c>
      <c r="C238" s="16">
        <f>C271</f>
        <v>10000</v>
      </c>
      <c r="D238" s="16">
        <f>D271+D248</f>
        <v>57000</v>
      </c>
      <c r="E238" s="16">
        <f>E271+E248</f>
        <v>51928.54</v>
      </c>
      <c r="F238" s="16">
        <f>F271</f>
        <v>10523.71</v>
      </c>
      <c r="G238" s="40">
        <f t="shared" si="11"/>
        <v>91.10270175438596</v>
      </c>
      <c r="H238" s="20">
        <f t="shared" si="12"/>
        <v>5071.459999999999</v>
      </c>
    </row>
    <row r="239" spans="1:8" ht="12.75">
      <c r="A239" s="32" t="s">
        <v>28</v>
      </c>
      <c r="B239" s="3" t="s">
        <v>290</v>
      </c>
      <c r="C239" s="16">
        <f>C240+C241</f>
        <v>235000</v>
      </c>
      <c r="D239" s="16">
        <f>D240+D241</f>
        <v>159830</v>
      </c>
      <c r="E239" s="16">
        <f>E240+E241</f>
        <v>150532.83000000002</v>
      </c>
      <c r="F239" s="16">
        <f>F240+F241</f>
        <v>112101.15</v>
      </c>
      <c r="G239" s="40">
        <f t="shared" si="11"/>
        <v>94.1830882812989</v>
      </c>
      <c r="H239" s="20">
        <f t="shared" si="12"/>
        <v>9297.169999999984</v>
      </c>
    </row>
    <row r="240" spans="1:8" ht="12.75">
      <c r="A240" s="32" t="s">
        <v>41</v>
      </c>
      <c r="B240" s="3" t="s">
        <v>291</v>
      </c>
      <c r="C240" s="16">
        <f>C269</f>
        <v>32000</v>
      </c>
      <c r="D240" s="16">
        <f>D269</f>
        <v>100000</v>
      </c>
      <c r="E240" s="16">
        <f>E269</f>
        <v>100000</v>
      </c>
      <c r="F240" s="16">
        <f>F269</f>
        <v>0</v>
      </c>
      <c r="G240" s="40">
        <f t="shared" si="11"/>
        <v>100</v>
      </c>
      <c r="H240" s="20">
        <f t="shared" si="12"/>
        <v>0</v>
      </c>
    </row>
    <row r="241" spans="1:8" ht="12.75">
      <c r="A241" s="32" t="s">
        <v>29</v>
      </c>
      <c r="B241" s="3" t="s">
        <v>292</v>
      </c>
      <c r="C241" s="16">
        <f>C250+C270</f>
        <v>203000</v>
      </c>
      <c r="D241" s="16">
        <f>D250+D270</f>
        <v>59830</v>
      </c>
      <c r="E241" s="16">
        <f>E250+E270</f>
        <v>50532.83</v>
      </c>
      <c r="F241" s="16">
        <f>F270+F250</f>
        <v>112101.15</v>
      </c>
      <c r="G241" s="40">
        <f t="shared" si="11"/>
        <v>84.4606886177503</v>
      </c>
      <c r="H241" s="20">
        <f t="shared" si="12"/>
        <v>9297.169999999998</v>
      </c>
    </row>
    <row r="242" spans="1:8" ht="25.5">
      <c r="A242" s="24" t="s">
        <v>73</v>
      </c>
      <c r="B242" s="3" t="s">
        <v>293</v>
      </c>
      <c r="C242" s="16">
        <f>C251+C252+C253+C254+C256+C257</f>
        <v>30800000</v>
      </c>
      <c r="D242" s="16">
        <f>D251+D252+D253+D254+D256+D257</f>
        <v>29012750.5</v>
      </c>
      <c r="E242" s="16">
        <f>E251+E252+E253+E254+E256+E257</f>
        <v>27068208.300000004</v>
      </c>
      <c r="F242" s="16">
        <f>F251+F252+F253+F254+F256+F257</f>
        <v>80097296.39999999</v>
      </c>
      <c r="G242" s="40">
        <f t="shared" si="11"/>
        <v>93.29762891663789</v>
      </c>
      <c r="H242" s="20">
        <f t="shared" si="12"/>
        <v>1944542.1999999955</v>
      </c>
    </row>
    <row r="243" spans="1:8" ht="12.75">
      <c r="A243" s="35" t="s">
        <v>199</v>
      </c>
      <c r="B243" s="35" t="s">
        <v>200</v>
      </c>
      <c r="C243" s="37">
        <f>C247+C251+C252+C253+C254+C244+C249</f>
        <v>30065000</v>
      </c>
      <c r="D243" s="37">
        <f>D247+D251+D252+D253+D254+D244+D249+D248</f>
        <v>29161007.5</v>
      </c>
      <c r="E243" s="37">
        <f>E247+E251+E252+E253+E254+E244+E249+E248</f>
        <v>26914787.270000003</v>
      </c>
      <c r="F243" s="37">
        <f>F247+F251+F252+F253+F254+F244+F249</f>
        <v>79267698.88</v>
      </c>
      <c r="G243" s="41">
        <f t="shared" si="11"/>
        <v>92.29717892977465</v>
      </c>
      <c r="H243" s="14">
        <f t="shared" si="12"/>
        <v>2246220.2299999967</v>
      </c>
    </row>
    <row r="244" spans="1:8" ht="12.75">
      <c r="A244" s="31" t="s">
        <v>13</v>
      </c>
      <c r="B244" s="3" t="s">
        <v>308</v>
      </c>
      <c r="C244" s="16">
        <f>C245+C246</f>
        <v>0</v>
      </c>
      <c r="D244" s="16">
        <f>D245+D246</f>
        <v>639740</v>
      </c>
      <c r="E244" s="16">
        <f>E245+E246</f>
        <v>420713.70999999996</v>
      </c>
      <c r="F244" s="16">
        <f>F245+F246</f>
        <v>0</v>
      </c>
      <c r="G244" s="40">
        <f t="shared" si="11"/>
        <v>65.76323350110982</v>
      </c>
      <c r="H244" s="20">
        <f t="shared" si="12"/>
        <v>219026.29000000004</v>
      </c>
    </row>
    <row r="245" spans="1:8" ht="12.75">
      <c r="A245" s="13" t="s">
        <v>15</v>
      </c>
      <c r="B245" s="3" t="s">
        <v>309</v>
      </c>
      <c r="C245" s="3"/>
      <c r="D245" s="16">
        <v>483000</v>
      </c>
      <c r="E245" s="16">
        <v>319398.35</v>
      </c>
      <c r="F245" s="16"/>
      <c r="G245" s="40">
        <f t="shared" si="11"/>
        <v>66.12802277432712</v>
      </c>
      <c r="H245" s="20">
        <f t="shared" si="12"/>
        <v>163601.65000000002</v>
      </c>
    </row>
    <row r="246" spans="1:8" ht="12.75">
      <c r="A246" s="13" t="s">
        <v>17</v>
      </c>
      <c r="B246" s="3" t="s">
        <v>310</v>
      </c>
      <c r="C246" s="3"/>
      <c r="D246" s="16">
        <v>156740</v>
      </c>
      <c r="E246" s="16">
        <v>101315.36</v>
      </c>
      <c r="F246" s="16">
        <v>0</v>
      </c>
      <c r="G246" s="40">
        <f t="shared" si="11"/>
        <v>64.63912211305346</v>
      </c>
      <c r="H246" s="20">
        <f t="shared" si="12"/>
        <v>55424.64</v>
      </c>
    </row>
    <row r="247" spans="1:8" ht="12.75">
      <c r="A247" s="3" t="s">
        <v>24</v>
      </c>
      <c r="B247" s="3" t="s">
        <v>201</v>
      </c>
      <c r="C247" s="3">
        <v>35000</v>
      </c>
      <c r="D247" s="16">
        <v>409492</v>
      </c>
      <c r="E247" s="3">
        <v>333340.2</v>
      </c>
      <c r="F247" s="3">
        <v>34673.83</v>
      </c>
      <c r="G247" s="40">
        <f t="shared" si="11"/>
        <v>81.40334853916559</v>
      </c>
      <c r="H247" s="20">
        <f t="shared" si="12"/>
        <v>76151.79999999999</v>
      </c>
    </row>
    <row r="248" spans="1:8" ht="12.75">
      <c r="A248" s="32" t="s">
        <v>26</v>
      </c>
      <c r="B248" s="3" t="s">
        <v>346</v>
      </c>
      <c r="C248" s="16"/>
      <c r="D248" s="16">
        <v>20000</v>
      </c>
      <c r="E248" s="16">
        <v>19900</v>
      </c>
      <c r="F248" s="16"/>
      <c r="G248" s="40">
        <f t="shared" si="11"/>
        <v>99.5</v>
      </c>
      <c r="H248" s="20">
        <f t="shared" si="12"/>
        <v>100</v>
      </c>
    </row>
    <row r="249" spans="1:8" ht="12.75">
      <c r="A249" s="32" t="s">
        <v>28</v>
      </c>
      <c r="B249" s="3" t="s">
        <v>311</v>
      </c>
      <c r="C249" s="16">
        <f>C250</f>
        <v>0</v>
      </c>
      <c r="D249" s="16">
        <f>D250</f>
        <v>34830</v>
      </c>
      <c r="E249" s="16">
        <f>E250</f>
        <v>28430</v>
      </c>
      <c r="F249" s="16">
        <f>F250</f>
        <v>0</v>
      </c>
      <c r="G249" s="40">
        <f t="shared" si="11"/>
        <v>81.62503588860179</v>
      </c>
      <c r="H249" s="20">
        <f t="shared" si="12"/>
        <v>6400</v>
      </c>
    </row>
    <row r="250" spans="1:8" ht="12.75">
      <c r="A250" s="32" t="s">
        <v>29</v>
      </c>
      <c r="B250" s="3" t="s">
        <v>312</v>
      </c>
      <c r="C250" s="3"/>
      <c r="D250" s="16">
        <v>34830</v>
      </c>
      <c r="E250" s="16">
        <v>28430</v>
      </c>
      <c r="F250" s="16"/>
      <c r="G250" s="40">
        <f t="shared" si="11"/>
        <v>81.62503588860179</v>
      </c>
      <c r="H250" s="20">
        <f t="shared" si="12"/>
        <v>6400</v>
      </c>
    </row>
    <row r="251" spans="1:8" ht="25.5">
      <c r="A251" s="24" t="s">
        <v>73</v>
      </c>
      <c r="B251" s="3" t="s">
        <v>202</v>
      </c>
      <c r="C251" s="3">
        <v>5830000</v>
      </c>
      <c r="D251" s="16">
        <v>6499000</v>
      </c>
      <c r="E251" s="16">
        <v>6470169.68</v>
      </c>
      <c r="F251" s="3">
        <v>79233025.05</v>
      </c>
      <c r="G251" s="40">
        <f t="shared" si="11"/>
        <v>99.55638836744114</v>
      </c>
      <c r="H251" s="20">
        <f t="shared" si="12"/>
        <v>28830.320000000298</v>
      </c>
    </row>
    <row r="252" spans="1:8" ht="25.5">
      <c r="A252" s="24" t="s">
        <v>73</v>
      </c>
      <c r="B252" s="3" t="s">
        <v>203</v>
      </c>
      <c r="C252" s="3">
        <v>20000</v>
      </c>
      <c r="D252" s="16">
        <v>473899</v>
      </c>
      <c r="E252" s="3">
        <v>453899</v>
      </c>
      <c r="F252" s="3"/>
      <c r="G252" s="40">
        <f t="shared" si="11"/>
        <v>95.77969145324215</v>
      </c>
      <c r="H252" s="20">
        <f t="shared" si="12"/>
        <v>20000</v>
      </c>
    </row>
    <row r="253" spans="1:8" ht="25.5">
      <c r="A253" s="24" t="s">
        <v>73</v>
      </c>
      <c r="B253" s="3" t="s">
        <v>204</v>
      </c>
      <c r="C253" s="3">
        <v>23330000</v>
      </c>
      <c r="D253" s="16">
        <v>20275174.5</v>
      </c>
      <c r="E253" s="16">
        <v>18379463.01</v>
      </c>
      <c r="F253" s="3"/>
      <c r="G253" s="40">
        <f t="shared" si="11"/>
        <v>90.65008545302533</v>
      </c>
      <c r="H253" s="20">
        <f t="shared" si="12"/>
        <v>1895711.4899999984</v>
      </c>
    </row>
    <row r="254" spans="1:8" ht="25.5">
      <c r="A254" s="24" t="s">
        <v>73</v>
      </c>
      <c r="B254" s="3" t="s">
        <v>205</v>
      </c>
      <c r="C254" s="3">
        <v>850000</v>
      </c>
      <c r="D254" s="16">
        <v>808872</v>
      </c>
      <c r="E254" s="3">
        <v>808871.67</v>
      </c>
      <c r="F254" s="3"/>
      <c r="G254" s="40">
        <f t="shared" si="11"/>
        <v>99.99995920244488</v>
      </c>
      <c r="H254" s="20">
        <f t="shared" si="12"/>
        <v>0.3299999999580905</v>
      </c>
    </row>
    <row r="255" spans="1:8" ht="12.75">
      <c r="A255" s="35" t="s">
        <v>206</v>
      </c>
      <c r="B255" s="35" t="s">
        <v>207</v>
      </c>
      <c r="C255" s="37">
        <f>C256+C257</f>
        <v>770000</v>
      </c>
      <c r="D255" s="37">
        <f>D256+D257</f>
        <v>955805</v>
      </c>
      <c r="E255" s="37">
        <f>E256+E257</f>
        <v>955804.94</v>
      </c>
      <c r="F255" s="37">
        <f>F256+F257</f>
        <v>864271.35</v>
      </c>
      <c r="G255" s="41">
        <f t="shared" si="11"/>
        <v>99.99999372256893</v>
      </c>
      <c r="H255" s="14">
        <f t="shared" si="12"/>
        <v>0.060000000055879354</v>
      </c>
    </row>
    <row r="256" spans="1:8" ht="25.5">
      <c r="A256" s="24" t="s">
        <v>73</v>
      </c>
      <c r="B256" s="3" t="s">
        <v>208</v>
      </c>
      <c r="C256" s="47">
        <v>750000</v>
      </c>
      <c r="D256" s="47">
        <v>935805</v>
      </c>
      <c r="E256" s="47">
        <v>935804.94</v>
      </c>
      <c r="F256" s="3">
        <v>864271.35</v>
      </c>
      <c r="G256" s="40">
        <f t="shared" si="11"/>
        <v>99.99999358840783</v>
      </c>
      <c r="H256" s="20">
        <f t="shared" si="12"/>
        <v>0.060000000055879354</v>
      </c>
    </row>
    <row r="257" spans="1:8" ht="25.5">
      <c r="A257" s="24" t="s">
        <v>73</v>
      </c>
      <c r="B257" s="3" t="s">
        <v>209</v>
      </c>
      <c r="C257" s="47">
        <v>20000</v>
      </c>
      <c r="D257" s="47">
        <v>20000</v>
      </c>
      <c r="E257" s="47">
        <v>20000</v>
      </c>
      <c r="F257" s="3"/>
      <c r="G257" s="40">
        <f t="shared" si="11"/>
        <v>100</v>
      </c>
      <c r="H257" s="20">
        <f t="shared" si="12"/>
        <v>0</v>
      </c>
    </row>
    <row r="258" spans="1:8" ht="25.5">
      <c r="A258" s="36" t="s">
        <v>210</v>
      </c>
      <c r="B258" s="35" t="s">
        <v>211</v>
      </c>
      <c r="C258" s="37">
        <f>C259+C263+C267+C268+C271</f>
        <v>9720000</v>
      </c>
      <c r="D258" s="37">
        <f>D259+D263+D267+D268+D271</f>
        <v>11184907</v>
      </c>
      <c r="E258" s="37">
        <f>E259+E263+E267+E268+E271</f>
        <v>11102791.540000001</v>
      </c>
      <c r="F258" s="37">
        <f>F259+F263+F267+F268+F271</f>
        <v>10767835.35</v>
      </c>
      <c r="G258" s="41">
        <f t="shared" si="11"/>
        <v>99.26583689967204</v>
      </c>
      <c r="H258" s="14">
        <f t="shared" si="12"/>
        <v>82115.45999999903</v>
      </c>
    </row>
    <row r="259" spans="1:8" ht="12.75">
      <c r="A259" s="24" t="s">
        <v>13</v>
      </c>
      <c r="B259" s="3" t="s">
        <v>212</v>
      </c>
      <c r="C259" s="47">
        <f>C260+C261+C262</f>
        <v>8173000</v>
      </c>
      <c r="D259" s="47">
        <f>D260+D261+D262</f>
        <v>9786907</v>
      </c>
      <c r="E259" s="47">
        <f>E260+E261+E262</f>
        <v>9775464.100000001</v>
      </c>
      <c r="F259" s="47">
        <f>F260+F261+F262</f>
        <v>10109074.569999998</v>
      </c>
      <c r="G259" s="40">
        <f t="shared" si="11"/>
        <v>99.88307950611977</v>
      </c>
      <c r="H259" s="20">
        <f t="shared" si="12"/>
        <v>11442.89999999851</v>
      </c>
    </row>
    <row r="260" spans="1:8" ht="12.75">
      <c r="A260" s="3" t="s">
        <v>15</v>
      </c>
      <c r="B260" s="3" t="s">
        <v>213</v>
      </c>
      <c r="C260" s="47">
        <v>6300000</v>
      </c>
      <c r="D260" s="47">
        <v>7517907</v>
      </c>
      <c r="E260" s="47">
        <v>7517283.45</v>
      </c>
      <c r="F260" s="3">
        <v>7869510.96</v>
      </c>
      <c r="G260" s="40">
        <f t="shared" si="11"/>
        <v>99.99170580322424</v>
      </c>
      <c r="H260" s="20">
        <f t="shared" si="12"/>
        <v>623.5499999998137</v>
      </c>
    </row>
    <row r="261" spans="1:8" ht="12.75">
      <c r="A261" s="3" t="s">
        <v>17</v>
      </c>
      <c r="B261" s="3" t="s">
        <v>214</v>
      </c>
      <c r="C261" s="47">
        <v>1870000</v>
      </c>
      <c r="D261" s="47">
        <v>2268000</v>
      </c>
      <c r="E261" s="47">
        <v>2257544.44</v>
      </c>
      <c r="F261" s="3">
        <v>2237892.42</v>
      </c>
      <c r="G261" s="40">
        <f t="shared" si="11"/>
        <v>99.53899647266313</v>
      </c>
      <c r="H261" s="20">
        <f t="shared" si="12"/>
        <v>10455.560000000056</v>
      </c>
    </row>
    <row r="262" spans="1:8" ht="12.75">
      <c r="A262" s="3" t="s">
        <v>36</v>
      </c>
      <c r="B262" s="3" t="s">
        <v>215</v>
      </c>
      <c r="C262" s="47">
        <v>3000</v>
      </c>
      <c r="D262" s="47">
        <v>1000</v>
      </c>
      <c r="E262" s="47">
        <v>636.21</v>
      </c>
      <c r="F262" s="3">
        <v>1671.19</v>
      </c>
      <c r="G262" s="40">
        <f t="shared" si="11"/>
        <v>63.621</v>
      </c>
      <c r="H262" s="20">
        <f t="shared" si="12"/>
        <v>363.78999999999996</v>
      </c>
    </row>
    <row r="263" spans="1:8" ht="12.75">
      <c r="A263" s="24" t="s">
        <v>13</v>
      </c>
      <c r="B263" s="3" t="s">
        <v>216</v>
      </c>
      <c r="C263" s="47">
        <f>C264+C265+C266</f>
        <v>915000</v>
      </c>
      <c r="D263" s="47">
        <f>D264+D265+D266</f>
        <v>876000</v>
      </c>
      <c r="E263" s="47">
        <f>E264+E265+E266</f>
        <v>849774.26</v>
      </c>
      <c r="F263" s="16">
        <f>F264+F265+F266</f>
        <v>0</v>
      </c>
      <c r="G263" s="40">
        <f t="shared" si="11"/>
        <v>97.00619406392694</v>
      </c>
      <c r="H263" s="20">
        <f t="shared" si="12"/>
        <v>26225.73999999999</v>
      </c>
    </row>
    <row r="264" spans="1:8" ht="12.75">
      <c r="A264" s="3" t="s">
        <v>15</v>
      </c>
      <c r="B264" s="3" t="s">
        <v>217</v>
      </c>
      <c r="C264" s="47">
        <v>700000</v>
      </c>
      <c r="D264" s="47">
        <v>675000</v>
      </c>
      <c r="E264" s="47">
        <v>653684.38</v>
      </c>
      <c r="F264" s="3"/>
      <c r="G264" s="40">
        <f t="shared" si="11"/>
        <v>96.84213037037037</v>
      </c>
      <c r="H264" s="20">
        <f t="shared" si="12"/>
        <v>21315.619999999995</v>
      </c>
    </row>
    <row r="265" spans="1:8" ht="12.75">
      <c r="A265" s="3" t="s">
        <v>17</v>
      </c>
      <c r="B265" s="3" t="s">
        <v>218</v>
      </c>
      <c r="C265" s="47">
        <v>213000</v>
      </c>
      <c r="D265" s="47">
        <v>199000</v>
      </c>
      <c r="E265" s="47">
        <v>196089.88</v>
      </c>
      <c r="F265" s="3"/>
      <c r="G265" s="40">
        <f t="shared" si="11"/>
        <v>98.53762814070352</v>
      </c>
      <c r="H265" s="20">
        <f t="shared" si="12"/>
        <v>2910.1199999999953</v>
      </c>
    </row>
    <row r="266" spans="1:8" ht="12.75">
      <c r="A266" s="3" t="s">
        <v>36</v>
      </c>
      <c r="B266" s="3" t="s">
        <v>219</v>
      </c>
      <c r="C266" s="47">
        <v>2000</v>
      </c>
      <c r="D266" s="47">
        <v>2000</v>
      </c>
      <c r="E266" s="47">
        <v>0</v>
      </c>
      <c r="F266" s="3"/>
      <c r="G266" s="40">
        <f t="shared" si="11"/>
        <v>0</v>
      </c>
      <c r="H266" s="20">
        <f t="shared" si="12"/>
        <v>2000</v>
      </c>
    </row>
    <row r="267" spans="1:8" ht="12.75">
      <c r="A267" s="3" t="s">
        <v>24</v>
      </c>
      <c r="B267" s="3" t="s">
        <v>220</v>
      </c>
      <c r="C267" s="47">
        <v>387000</v>
      </c>
      <c r="D267" s="47">
        <v>360000</v>
      </c>
      <c r="E267" s="47">
        <v>323421.81</v>
      </c>
      <c r="F267" s="3">
        <v>536135.92</v>
      </c>
      <c r="G267" s="40">
        <f t="shared" si="11"/>
        <v>89.83939166666667</v>
      </c>
      <c r="H267" s="20">
        <f t="shared" si="12"/>
        <v>36578.19</v>
      </c>
    </row>
    <row r="268" spans="1:8" ht="12.75">
      <c r="A268" s="3" t="s">
        <v>28</v>
      </c>
      <c r="B268" s="3" t="s">
        <v>221</v>
      </c>
      <c r="C268" s="47">
        <f>C269+C270</f>
        <v>235000</v>
      </c>
      <c r="D268" s="47">
        <f>D269+D270</f>
        <v>125000</v>
      </c>
      <c r="E268" s="47">
        <f>E269+E270</f>
        <v>122102.83</v>
      </c>
      <c r="F268" s="16">
        <f>F269+F270</f>
        <v>112101.15</v>
      </c>
      <c r="G268" s="40">
        <f t="shared" si="11"/>
        <v>97.682264</v>
      </c>
      <c r="H268" s="20">
        <f t="shared" si="12"/>
        <v>2897.1699999999983</v>
      </c>
    </row>
    <row r="269" spans="1:8" ht="12.75">
      <c r="A269" s="3" t="s">
        <v>41</v>
      </c>
      <c r="B269" s="3" t="s">
        <v>222</v>
      </c>
      <c r="C269" s="47">
        <v>32000</v>
      </c>
      <c r="D269" s="47">
        <v>100000</v>
      </c>
      <c r="E269" s="47">
        <v>100000</v>
      </c>
      <c r="F269" s="3"/>
      <c r="G269" s="40">
        <f t="shared" si="11"/>
        <v>100</v>
      </c>
      <c r="H269" s="20">
        <f t="shared" si="12"/>
        <v>0</v>
      </c>
    </row>
    <row r="270" spans="1:8" ht="12.75">
      <c r="A270" s="3" t="s">
        <v>29</v>
      </c>
      <c r="B270" s="3" t="s">
        <v>223</v>
      </c>
      <c r="C270" s="47">
        <v>203000</v>
      </c>
      <c r="D270" s="47">
        <v>25000</v>
      </c>
      <c r="E270" s="47">
        <v>22102.83</v>
      </c>
      <c r="F270" s="3">
        <v>112101.15</v>
      </c>
      <c r="G270" s="40">
        <f t="shared" si="11"/>
        <v>88.41132</v>
      </c>
      <c r="H270" s="20">
        <f t="shared" si="12"/>
        <v>2897.1699999999983</v>
      </c>
    </row>
    <row r="271" spans="1:8" ht="12.75">
      <c r="A271" s="3" t="s">
        <v>26</v>
      </c>
      <c r="B271" s="3" t="s">
        <v>224</v>
      </c>
      <c r="C271" s="47">
        <v>10000</v>
      </c>
      <c r="D271" s="47">
        <v>37000</v>
      </c>
      <c r="E271" s="47">
        <v>32028.54</v>
      </c>
      <c r="F271" s="3">
        <v>10523.71</v>
      </c>
      <c r="G271" s="40">
        <f t="shared" si="11"/>
        <v>86.56362162162162</v>
      </c>
      <c r="H271" s="20">
        <f t="shared" si="12"/>
        <v>4971.459999999999</v>
      </c>
    </row>
    <row r="272" spans="1:8" ht="12.75">
      <c r="A272" s="1" t="s">
        <v>225</v>
      </c>
      <c r="B272" s="1" t="s">
        <v>226</v>
      </c>
      <c r="C272" s="14">
        <f>C273</f>
        <v>80000</v>
      </c>
      <c r="D272" s="14">
        <f>D273</f>
        <v>121940</v>
      </c>
      <c r="E272" s="14">
        <f>E273</f>
        <v>121790</v>
      </c>
      <c r="F272" s="14">
        <f>F273</f>
        <v>375101</v>
      </c>
      <c r="G272" s="41">
        <f t="shared" si="11"/>
        <v>99.87698868295884</v>
      </c>
      <c r="H272" s="14">
        <f t="shared" si="12"/>
        <v>150</v>
      </c>
    </row>
    <row r="273" spans="1:8" ht="12.75">
      <c r="A273" s="35" t="s">
        <v>227</v>
      </c>
      <c r="B273" s="35" t="s">
        <v>228</v>
      </c>
      <c r="C273" s="37">
        <f>C275</f>
        <v>80000</v>
      </c>
      <c r="D273" s="37">
        <f>D275+D274</f>
        <v>121940</v>
      </c>
      <c r="E273" s="37">
        <f>E275+E274</f>
        <v>121790</v>
      </c>
      <c r="F273" s="37">
        <f>F275+F274+F276</f>
        <v>375101</v>
      </c>
      <c r="G273" s="41">
        <f t="shared" si="11"/>
        <v>99.87698868295884</v>
      </c>
      <c r="H273" s="14">
        <f t="shared" si="12"/>
        <v>150</v>
      </c>
    </row>
    <row r="274" spans="1:8" ht="12.75">
      <c r="A274" s="3" t="s">
        <v>24</v>
      </c>
      <c r="B274" s="3" t="s">
        <v>340</v>
      </c>
      <c r="C274" s="37"/>
      <c r="D274" s="49">
        <v>81940</v>
      </c>
      <c r="E274" s="49">
        <v>81790</v>
      </c>
      <c r="F274" s="48">
        <v>81940</v>
      </c>
      <c r="G274" s="41"/>
      <c r="H274" s="14"/>
    </row>
    <row r="275" spans="1:8" ht="12.75">
      <c r="A275" s="3" t="s">
        <v>26</v>
      </c>
      <c r="B275" s="3" t="s">
        <v>229</v>
      </c>
      <c r="C275" s="16">
        <v>80000</v>
      </c>
      <c r="D275" s="47">
        <v>40000</v>
      </c>
      <c r="E275" s="47">
        <v>40000</v>
      </c>
      <c r="F275" s="3">
        <v>43161</v>
      </c>
      <c r="G275" s="40">
        <f>E275/D275*100</f>
        <v>100</v>
      </c>
      <c r="H275" s="20">
        <f>D275-E275</f>
        <v>0</v>
      </c>
    </row>
    <row r="276" spans="1:8" ht="12.75">
      <c r="A276" s="3" t="s">
        <v>41</v>
      </c>
      <c r="B276" s="3" t="s">
        <v>351</v>
      </c>
      <c r="C276" s="16"/>
      <c r="D276" s="47"/>
      <c r="E276" s="47"/>
      <c r="F276" s="3">
        <v>250000</v>
      </c>
      <c r="G276" s="40"/>
      <c r="H276" s="20"/>
    </row>
    <row r="277" spans="1:8" ht="12.75">
      <c r="A277" s="1" t="s">
        <v>230</v>
      </c>
      <c r="B277" s="1" t="s">
        <v>231</v>
      </c>
      <c r="C277" s="14">
        <f>C278+C280+C281</f>
        <v>29784600</v>
      </c>
      <c r="D277" s="14">
        <f>D278+D280+D281</f>
        <v>47488504.76</v>
      </c>
      <c r="E277" s="14">
        <f>E278+E280+E281</f>
        <v>47178875.519999996</v>
      </c>
      <c r="F277" s="14">
        <f>F278+F280+F281+F279</f>
        <v>50539990.56</v>
      </c>
      <c r="G277" s="41">
        <f aca="true" t="shared" si="14" ref="G277:G310">E277/D277*100</f>
        <v>99.347991178992</v>
      </c>
      <c r="H277" s="14">
        <f aca="true" t="shared" si="15" ref="H277:H310">D277-E277</f>
        <v>309629.2400000021</v>
      </c>
    </row>
    <row r="278" spans="1:8" ht="12.75">
      <c r="A278" s="3" t="s">
        <v>24</v>
      </c>
      <c r="B278" s="3" t="s">
        <v>286</v>
      </c>
      <c r="C278" s="16">
        <f>C290</f>
        <v>3449800</v>
      </c>
      <c r="D278" s="16">
        <f>D290</f>
        <v>3677078.51</v>
      </c>
      <c r="E278" s="16">
        <f>E290</f>
        <v>3677078.51</v>
      </c>
      <c r="F278" s="16">
        <f>F290</f>
        <v>3705073.13</v>
      </c>
      <c r="G278" s="40">
        <f t="shared" si="14"/>
        <v>100</v>
      </c>
      <c r="H278" s="20">
        <f t="shared" si="15"/>
        <v>0</v>
      </c>
    </row>
    <row r="279" spans="1:8" ht="25.5">
      <c r="A279" s="24" t="s">
        <v>73</v>
      </c>
      <c r="B279" s="3" t="s">
        <v>293</v>
      </c>
      <c r="C279" s="16"/>
      <c r="D279" s="16"/>
      <c r="E279" s="16"/>
      <c r="F279" s="16">
        <f>F285</f>
        <v>98000</v>
      </c>
      <c r="G279" s="40"/>
      <c r="H279" s="20"/>
    </row>
    <row r="280" spans="1:8" ht="12.75">
      <c r="A280" s="3" t="s">
        <v>238</v>
      </c>
      <c r="B280" s="3" t="s">
        <v>296</v>
      </c>
      <c r="C280" s="16">
        <f>C286+C287+C289+C291</f>
        <v>25861800</v>
      </c>
      <c r="D280" s="16">
        <f>D286+D287+D289+D291</f>
        <v>42914850.49</v>
      </c>
      <c r="E280" s="16">
        <f>E286+E287+E289+E291</f>
        <v>42672863.75</v>
      </c>
      <c r="F280" s="16">
        <f>F286+F287+F289+F291</f>
        <v>46209259.39</v>
      </c>
      <c r="G280" s="40">
        <f t="shared" si="14"/>
        <v>99.43612353943446</v>
      </c>
      <c r="H280" s="20">
        <f t="shared" si="15"/>
        <v>241986.7400000021</v>
      </c>
    </row>
    <row r="281" spans="1:8" ht="25.5">
      <c r="A281" s="24" t="s">
        <v>234</v>
      </c>
      <c r="B281" s="3" t="s">
        <v>297</v>
      </c>
      <c r="C281" s="16">
        <f>C283</f>
        <v>473000</v>
      </c>
      <c r="D281" s="16">
        <f>D283</f>
        <v>896575.76</v>
      </c>
      <c r="E281" s="16">
        <f>E283</f>
        <v>828933.26</v>
      </c>
      <c r="F281" s="16">
        <f>F283</f>
        <v>527658.04</v>
      </c>
      <c r="G281" s="40">
        <f t="shared" si="14"/>
        <v>92.45546187864817</v>
      </c>
      <c r="H281" s="20">
        <f t="shared" si="15"/>
        <v>67642.5</v>
      </c>
    </row>
    <row r="282" spans="1:8" ht="12.75">
      <c r="A282" s="35" t="s">
        <v>232</v>
      </c>
      <c r="B282" s="35" t="s">
        <v>233</v>
      </c>
      <c r="C282" s="37">
        <f>C283</f>
        <v>473000</v>
      </c>
      <c r="D282" s="37">
        <f>D283</f>
        <v>896575.76</v>
      </c>
      <c r="E282" s="37">
        <f>E283</f>
        <v>828933.26</v>
      </c>
      <c r="F282" s="37">
        <f>F283</f>
        <v>527658.04</v>
      </c>
      <c r="G282" s="41">
        <f t="shared" si="14"/>
        <v>92.45546187864817</v>
      </c>
      <c r="H282" s="14">
        <f t="shared" si="15"/>
        <v>67642.5</v>
      </c>
    </row>
    <row r="283" spans="1:8" ht="25.5">
      <c r="A283" s="24" t="s">
        <v>234</v>
      </c>
      <c r="B283" s="3" t="s">
        <v>235</v>
      </c>
      <c r="C283" s="3">
        <v>473000</v>
      </c>
      <c r="D283" s="47">
        <v>896575.76</v>
      </c>
      <c r="E283" s="47">
        <v>828933.26</v>
      </c>
      <c r="F283" s="3">
        <v>527658.04</v>
      </c>
      <c r="G283" s="40">
        <f t="shared" si="14"/>
        <v>92.45546187864817</v>
      </c>
      <c r="H283" s="20">
        <f t="shared" si="15"/>
        <v>67642.5</v>
      </c>
    </row>
    <row r="284" spans="1:8" ht="12.75">
      <c r="A284" s="35" t="s">
        <v>236</v>
      </c>
      <c r="B284" s="35" t="s">
        <v>237</v>
      </c>
      <c r="C284" s="37">
        <f>C286+C287</f>
        <v>13831200</v>
      </c>
      <c r="D284" s="37">
        <f>D286+D287</f>
        <v>30797529</v>
      </c>
      <c r="E284" s="37">
        <f>E286+E287</f>
        <v>30555797.560000002</v>
      </c>
      <c r="F284" s="37">
        <f>F286+F287+F285</f>
        <v>35887009.69</v>
      </c>
      <c r="G284" s="41">
        <f t="shared" si="14"/>
        <v>99.21509469152542</v>
      </c>
      <c r="H284" s="14">
        <f t="shared" si="15"/>
        <v>241731.43999999762</v>
      </c>
    </row>
    <row r="285" spans="1:8" ht="25.5">
      <c r="A285" s="24" t="s">
        <v>73</v>
      </c>
      <c r="B285" s="3" t="s">
        <v>365</v>
      </c>
      <c r="C285" s="37"/>
      <c r="D285" s="37"/>
      <c r="E285" s="37"/>
      <c r="F285" s="54">
        <v>98000</v>
      </c>
      <c r="G285" s="41"/>
      <c r="H285" s="14"/>
    </row>
    <row r="286" spans="1:8" ht="12.75">
      <c r="A286" s="3" t="s">
        <v>238</v>
      </c>
      <c r="B286" s="3" t="s">
        <v>239</v>
      </c>
      <c r="C286" s="3">
        <v>12031200</v>
      </c>
      <c r="D286" s="47">
        <v>11201760</v>
      </c>
      <c r="E286" s="47">
        <v>10960061.56</v>
      </c>
      <c r="F286" s="3">
        <v>35789009.69</v>
      </c>
      <c r="G286" s="40">
        <f t="shared" si="14"/>
        <v>97.84231727871335</v>
      </c>
      <c r="H286" s="20">
        <f t="shared" si="15"/>
        <v>241698.43999999948</v>
      </c>
    </row>
    <row r="287" spans="1:8" ht="12.75">
      <c r="A287" s="3" t="s">
        <v>238</v>
      </c>
      <c r="B287" s="3" t="s">
        <v>240</v>
      </c>
      <c r="C287" s="3">
        <v>1800000</v>
      </c>
      <c r="D287" s="47">
        <v>19595769</v>
      </c>
      <c r="E287" s="47">
        <v>19595736</v>
      </c>
      <c r="F287" s="3"/>
      <c r="G287" s="40">
        <f t="shared" si="14"/>
        <v>99.9998315963002</v>
      </c>
      <c r="H287" s="20">
        <f t="shared" si="15"/>
        <v>33</v>
      </c>
    </row>
    <row r="288" spans="1:8" ht="12.75">
      <c r="A288" s="35" t="s">
        <v>241</v>
      </c>
      <c r="B288" s="35" t="s">
        <v>242</v>
      </c>
      <c r="C288" s="37">
        <f>C289+C290+C291</f>
        <v>15480400</v>
      </c>
      <c r="D288" s="37">
        <f>D289+D290+D291</f>
        <v>15794400</v>
      </c>
      <c r="E288" s="37">
        <f>E289+E290+E291</f>
        <v>15794144.7</v>
      </c>
      <c r="F288" s="37">
        <f>F289+F290+F291</f>
        <v>14125322.829999998</v>
      </c>
      <c r="G288" s="41">
        <f t="shared" si="14"/>
        <v>99.99838360431545</v>
      </c>
      <c r="H288" s="14">
        <f t="shared" si="15"/>
        <v>255.30000000074506</v>
      </c>
    </row>
    <row r="289" spans="1:8" ht="12.75">
      <c r="A289" s="3" t="s">
        <v>238</v>
      </c>
      <c r="B289" s="3" t="s">
        <v>243</v>
      </c>
      <c r="C289" s="47">
        <v>10057400</v>
      </c>
      <c r="D289" s="47">
        <v>10014121.49</v>
      </c>
      <c r="E289" s="47">
        <v>10014043.11</v>
      </c>
      <c r="F289" s="3">
        <v>10420249.7</v>
      </c>
      <c r="G289" s="40">
        <f t="shared" si="14"/>
        <v>99.99921730528155</v>
      </c>
      <c r="H289" s="20">
        <f t="shared" si="15"/>
        <v>78.38000000081956</v>
      </c>
    </row>
    <row r="290" spans="1:8" ht="12.75">
      <c r="A290" s="3" t="s">
        <v>24</v>
      </c>
      <c r="B290" s="3" t="s">
        <v>244</v>
      </c>
      <c r="C290" s="47">
        <v>3449800</v>
      </c>
      <c r="D290" s="47">
        <v>3677078.51</v>
      </c>
      <c r="E290" s="47">
        <v>3677078.51</v>
      </c>
      <c r="F290" s="3">
        <v>3705073.13</v>
      </c>
      <c r="G290" s="40">
        <f t="shared" si="14"/>
        <v>100</v>
      </c>
      <c r="H290" s="20">
        <f t="shared" si="15"/>
        <v>0</v>
      </c>
    </row>
    <row r="291" spans="1:8" ht="12.75">
      <c r="A291" s="3" t="s">
        <v>238</v>
      </c>
      <c r="B291" s="3" t="s">
        <v>245</v>
      </c>
      <c r="C291" s="3">
        <v>1973200</v>
      </c>
      <c r="D291" s="47">
        <v>2103200</v>
      </c>
      <c r="E291" s="47">
        <v>2103023.08</v>
      </c>
      <c r="F291" s="3"/>
      <c r="G291" s="40">
        <f t="shared" si="14"/>
        <v>99.99158805629517</v>
      </c>
      <c r="H291" s="20">
        <f t="shared" si="15"/>
        <v>176.9199999999255</v>
      </c>
    </row>
    <row r="292" spans="1:8" ht="12.75">
      <c r="A292" s="1" t="s">
        <v>246</v>
      </c>
      <c r="B292" s="1" t="s">
        <v>247</v>
      </c>
      <c r="C292" s="14">
        <f>C293+C297+C298+C299+C302</f>
        <v>6531500</v>
      </c>
      <c r="D292" s="14">
        <f>D293+D297+D298+D299+D302</f>
        <v>6956691.8</v>
      </c>
      <c r="E292" s="14">
        <f>E293+E297+E298+E299+E302</f>
        <v>6790456.029999999</v>
      </c>
      <c r="F292" s="14">
        <f>F293+F297+F298+F299+F302</f>
        <v>7864983.09</v>
      </c>
      <c r="G292" s="41">
        <f t="shared" si="14"/>
        <v>97.61041922253906</v>
      </c>
      <c r="H292" s="14">
        <f t="shared" si="15"/>
        <v>166235.77000000048</v>
      </c>
    </row>
    <row r="293" spans="1:8" ht="12.75">
      <c r="A293" s="31" t="s">
        <v>13</v>
      </c>
      <c r="B293" s="3" t="s">
        <v>288</v>
      </c>
      <c r="C293" s="16">
        <f>C294+C295+C296</f>
        <v>971000</v>
      </c>
      <c r="D293" s="16">
        <f>D294+D295+D296</f>
        <v>1048000</v>
      </c>
      <c r="E293" s="16">
        <f>E294+E295+E296</f>
        <v>1024978.55</v>
      </c>
      <c r="F293" s="16">
        <f>F294+F295+F296</f>
        <v>903107.41</v>
      </c>
      <c r="G293" s="40">
        <f t="shared" si="14"/>
        <v>97.8032967557252</v>
      </c>
      <c r="H293" s="20">
        <f t="shared" si="15"/>
        <v>23021.449999999953</v>
      </c>
    </row>
    <row r="294" spans="1:8" ht="12.75">
      <c r="A294" s="13" t="s">
        <v>15</v>
      </c>
      <c r="B294" s="3" t="s">
        <v>284</v>
      </c>
      <c r="C294" s="16">
        <f>C319</f>
        <v>744000</v>
      </c>
      <c r="D294" s="16">
        <f aca="true" t="shared" si="16" ref="D294:F296">D319</f>
        <v>822800</v>
      </c>
      <c r="E294" s="16">
        <f t="shared" si="16"/>
        <v>800041.05</v>
      </c>
      <c r="F294" s="16">
        <f t="shared" si="16"/>
        <v>707183.41</v>
      </c>
      <c r="G294" s="40">
        <f t="shared" si="14"/>
        <v>97.23396329606223</v>
      </c>
      <c r="H294" s="20">
        <f t="shared" si="15"/>
        <v>22758.949999999953</v>
      </c>
    </row>
    <row r="295" spans="1:8" ht="12.75">
      <c r="A295" s="13" t="s">
        <v>17</v>
      </c>
      <c r="B295" s="3" t="s">
        <v>285</v>
      </c>
      <c r="C295" s="16">
        <f>C320</f>
        <v>225000</v>
      </c>
      <c r="D295" s="16">
        <f t="shared" si="16"/>
        <v>225000</v>
      </c>
      <c r="E295" s="16">
        <f t="shared" si="16"/>
        <v>224737.5</v>
      </c>
      <c r="F295" s="16">
        <f t="shared" si="16"/>
        <v>195624</v>
      </c>
      <c r="G295" s="40">
        <f t="shared" si="14"/>
        <v>99.88333333333334</v>
      </c>
      <c r="H295" s="20">
        <f t="shared" si="15"/>
        <v>262.5</v>
      </c>
    </row>
    <row r="296" spans="1:8" ht="12.75">
      <c r="A296" s="32" t="s">
        <v>36</v>
      </c>
      <c r="B296" s="3" t="s">
        <v>287</v>
      </c>
      <c r="C296" s="16">
        <f>C321</f>
        <v>2000</v>
      </c>
      <c r="D296" s="16">
        <f t="shared" si="16"/>
        <v>200</v>
      </c>
      <c r="E296" s="16">
        <f t="shared" si="16"/>
        <v>200</v>
      </c>
      <c r="F296" s="16">
        <f t="shared" si="16"/>
        <v>300</v>
      </c>
      <c r="G296" s="40">
        <f t="shared" si="14"/>
        <v>100</v>
      </c>
      <c r="H296" s="20">
        <f t="shared" si="15"/>
        <v>0</v>
      </c>
    </row>
    <row r="297" spans="1:8" ht="12.75">
      <c r="A297" s="32" t="s">
        <v>24</v>
      </c>
      <c r="B297" s="3" t="s">
        <v>286</v>
      </c>
      <c r="C297" s="16">
        <f>C304+C322+C312</f>
        <v>203140</v>
      </c>
      <c r="D297" s="16">
        <f>D304+D322+D312</f>
        <v>320088.9</v>
      </c>
      <c r="E297" s="16">
        <f>E304+E322+E312</f>
        <v>304283.28</v>
      </c>
      <c r="F297" s="16">
        <f>F304+F322+F312</f>
        <v>338419.34</v>
      </c>
      <c r="G297" s="40">
        <f t="shared" si="14"/>
        <v>95.06211555602209</v>
      </c>
      <c r="H297" s="20">
        <f t="shared" si="15"/>
        <v>15805.619999999995</v>
      </c>
    </row>
    <row r="298" spans="1:8" ht="12.75">
      <c r="A298" s="32" t="s">
        <v>26</v>
      </c>
      <c r="B298" s="3" t="s">
        <v>289</v>
      </c>
      <c r="C298" s="16">
        <f>C305+C313+C326</f>
        <v>406000</v>
      </c>
      <c r="D298" s="16">
        <f>D305+D313+D326</f>
        <v>411813.7100000001</v>
      </c>
      <c r="E298" s="16">
        <f>E305+E313+E326</f>
        <v>402194.9</v>
      </c>
      <c r="F298" s="16">
        <f>F305+F313+F326</f>
        <v>791310</v>
      </c>
      <c r="G298" s="40">
        <f t="shared" si="14"/>
        <v>97.66428125960157</v>
      </c>
      <c r="H298" s="20">
        <f t="shared" si="15"/>
        <v>9618.810000000056</v>
      </c>
    </row>
    <row r="299" spans="1:8" ht="12.75">
      <c r="A299" s="32" t="s">
        <v>28</v>
      </c>
      <c r="B299" s="3" t="s">
        <v>290</v>
      </c>
      <c r="C299" s="16">
        <f>C300+C301</f>
        <v>189860</v>
      </c>
      <c r="D299" s="16">
        <f>D300+D301</f>
        <v>477223.03</v>
      </c>
      <c r="E299" s="16">
        <f>E300+E301</f>
        <v>431668.53</v>
      </c>
      <c r="F299" s="16">
        <f>F300+F301</f>
        <v>258641.51</v>
      </c>
      <c r="G299" s="40">
        <f t="shared" si="14"/>
        <v>90.45425364320745</v>
      </c>
      <c r="H299" s="20">
        <f t="shared" si="15"/>
        <v>45554.5</v>
      </c>
    </row>
    <row r="300" spans="1:8" ht="12.75">
      <c r="A300" s="32" t="s">
        <v>41</v>
      </c>
      <c r="B300" s="3" t="s">
        <v>291</v>
      </c>
      <c r="C300" s="16">
        <f>C307+C315</f>
        <v>42000</v>
      </c>
      <c r="D300" s="16">
        <f aca="true" t="shared" si="17" ref="D300:F301">D307+D315+D324</f>
        <v>285876</v>
      </c>
      <c r="E300" s="16">
        <f t="shared" si="17"/>
        <v>279836</v>
      </c>
      <c r="F300" s="16">
        <f t="shared" si="17"/>
        <v>97425</v>
      </c>
      <c r="G300" s="40">
        <f t="shared" si="14"/>
        <v>97.88719584715051</v>
      </c>
      <c r="H300" s="20">
        <f t="shared" si="15"/>
        <v>6040</v>
      </c>
    </row>
    <row r="301" spans="1:8" ht="12.75">
      <c r="A301" s="32" t="s">
        <v>29</v>
      </c>
      <c r="B301" s="3" t="s">
        <v>292</v>
      </c>
      <c r="C301" s="16">
        <f>C308+C316+C325</f>
        <v>147860</v>
      </c>
      <c r="D301" s="16">
        <f t="shared" si="17"/>
        <v>191347.03</v>
      </c>
      <c r="E301" s="16">
        <f t="shared" si="17"/>
        <v>151832.53</v>
      </c>
      <c r="F301" s="16">
        <f t="shared" si="17"/>
        <v>161216.51</v>
      </c>
      <c r="G301" s="40">
        <f t="shared" si="14"/>
        <v>79.34930058752414</v>
      </c>
      <c r="H301" s="20">
        <f t="shared" si="15"/>
        <v>39514.5</v>
      </c>
    </row>
    <row r="302" spans="1:8" ht="25.5">
      <c r="A302" s="24" t="s">
        <v>73</v>
      </c>
      <c r="B302" s="3" t="s">
        <v>293</v>
      </c>
      <c r="C302" s="16">
        <f>C309+C310</f>
        <v>4761500</v>
      </c>
      <c r="D302" s="16">
        <f>D309+D310</f>
        <v>4699566.16</v>
      </c>
      <c r="E302" s="16">
        <f>E309+E310</f>
        <v>4627330.77</v>
      </c>
      <c r="F302" s="16">
        <f>F309</f>
        <v>5573504.83</v>
      </c>
      <c r="G302" s="40">
        <f t="shared" si="14"/>
        <v>98.4629349275934</v>
      </c>
      <c r="H302" s="20">
        <f t="shared" si="15"/>
        <v>72235.3900000006</v>
      </c>
    </row>
    <row r="303" spans="1:8" ht="12.75">
      <c r="A303" s="35" t="s">
        <v>248</v>
      </c>
      <c r="B303" s="35" t="s">
        <v>249</v>
      </c>
      <c r="C303" s="37">
        <f>C304+C305+C306+C309+C310</f>
        <v>5181500</v>
      </c>
      <c r="D303" s="37">
        <f>D304+D305+D306+D309+D310</f>
        <v>5349566.16</v>
      </c>
      <c r="E303" s="37">
        <f>E304+E305+E306+E309+E310</f>
        <v>5259473.869999999</v>
      </c>
      <c r="F303" s="37">
        <f>F304+F305+F306+F309</f>
        <v>6627361.53</v>
      </c>
      <c r="G303" s="41">
        <f t="shared" si="14"/>
        <v>98.31589539589878</v>
      </c>
      <c r="H303" s="14">
        <f t="shared" si="15"/>
        <v>90092.29000000097</v>
      </c>
    </row>
    <row r="304" spans="1:8" ht="12.75">
      <c r="A304" s="3" t="s">
        <v>24</v>
      </c>
      <c r="B304" s="3" t="s">
        <v>250</v>
      </c>
      <c r="C304" s="3">
        <v>82140</v>
      </c>
      <c r="D304" s="47">
        <v>101596.68</v>
      </c>
      <c r="E304" s="47">
        <v>96346.68</v>
      </c>
      <c r="F304" s="3">
        <v>242885.7</v>
      </c>
      <c r="G304" s="40">
        <f t="shared" si="14"/>
        <v>94.83250830637378</v>
      </c>
      <c r="H304" s="20">
        <f t="shared" si="15"/>
        <v>5250</v>
      </c>
    </row>
    <row r="305" spans="1:8" ht="12.75">
      <c r="A305" s="3" t="s">
        <v>26</v>
      </c>
      <c r="B305" s="3" t="s">
        <v>251</v>
      </c>
      <c r="C305" s="3">
        <v>207500</v>
      </c>
      <c r="D305" s="47">
        <v>343121.9</v>
      </c>
      <c r="E305" s="47">
        <v>336555</v>
      </c>
      <c r="F305" s="3">
        <v>693672</v>
      </c>
      <c r="G305" s="40">
        <f t="shared" si="14"/>
        <v>98.08613207143</v>
      </c>
      <c r="H305" s="20">
        <f t="shared" si="15"/>
        <v>6566.900000000023</v>
      </c>
    </row>
    <row r="306" spans="1:8" ht="12.75">
      <c r="A306" s="3" t="s">
        <v>28</v>
      </c>
      <c r="B306" s="3" t="s">
        <v>252</v>
      </c>
      <c r="C306" s="47">
        <f>C307+C308</f>
        <v>130360</v>
      </c>
      <c r="D306" s="47">
        <f>D307+D308</f>
        <v>205281.41999999998</v>
      </c>
      <c r="E306" s="47">
        <f>E307+E308</f>
        <v>199241.41999999998</v>
      </c>
      <c r="F306" s="16">
        <f>F307+F308</f>
        <v>117299</v>
      </c>
      <c r="G306" s="40">
        <f t="shared" si="14"/>
        <v>97.05769767181073</v>
      </c>
      <c r="H306" s="20">
        <f t="shared" si="15"/>
        <v>6040</v>
      </c>
    </row>
    <row r="307" spans="1:8" ht="12.75">
      <c r="A307" s="3" t="s">
        <v>41</v>
      </c>
      <c r="B307" s="3" t="s">
        <v>253</v>
      </c>
      <c r="C307" s="3">
        <v>42000</v>
      </c>
      <c r="D307" s="47">
        <v>141976</v>
      </c>
      <c r="E307" s="47">
        <v>135936</v>
      </c>
      <c r="F307" s="3">
        <v>80035</v>
      </c>
      <c r="G307" s="40">
        <f t="shared" si="14"/>
        <v>95.74575984673466</v>
      </c>
      <c r="H307" s="20">
        <f t="shared" si="15"/>
        <v>6040</v>
      </c>
    </row>
    <row r="308" spans="1:8" ht="12.75">
      <c r="A308" s="3" t="s">
        <v>29</v>
      </c>
      <c r="B308" s="3" t="s">
        <v>254</v>
      </c>
      <c r="C308" s="3">
        <v>88360</v>
      </c>
      <c r="D308" s="47">
        <v>63305.42</v>
      </c>
      <c r="E308" s="47">
        <v>63305.42</v>
      </c>
      <c r="F308" s="3">
        <v>37264</v>
      </c>
      <c r="G308" s="40">
        <f t="shared" si="14"/>
        <v>100</v>
      </c>
      <c r="H308" s="20">
        <f t="shared" si="15"/>
        <v>0</v>
      </c>
    </row>
    <row r="309" spans="1:8" ht="25.5">
      <c r="A309" s="24" t="s">
        <v>73</v>
      </c>
      <c r="B309" s="3" t="s">
        <v>255</v>
      </c>
      <c r="C309" s="3">
        <v>4761500</v>
      </c>
      <c r="D309" s="47">
        <v>4691066.16</v>
      </c>
      <c r="E309" s="47">
        <v>4618830.77</v>
      </c>
      <c r="F309" s="3">
        <v>5573504.83</v>
      </c>
      <c r="G309" s="40">
        <f t="shared" si="14"/>
        <v>98.46014983510698</v>
      </c>
      <c r="H309" s="20">
        <f t="shared" si="15"/>
        <v>72235.3900000006</v>
      </c>
    </row>
    <row r="310" spans="1:8" ht="25.5">
      <c r="A310" s="24" t="s">
        <v>73</v>
      </c>
      <c r="B310" s="3" t="s">
        <v>320</v>
      </c>
      <c r="C310" s="3"/>
      <c r="D310" s="47">
        <v>8500</v>
      </c>
      <c r="E310" s="47">
        <v>8500</v>
      </c>
      <c r="F310" s="47"/>
      <c r="G310" s="40">
        <f t="shared" si="14"/>
        <v>100</v>
      </c>
      <c r="H310" s="43">
        <f t="shared" si="15"/>
        <v>0</v>
      </c>
    </row>
    <row r="311" spans="1:8" ht="12.75">
      <c r="A311" s="35" t="s">
        <v>256</v>
      </c>
      <c r="B311" s="35" t="s">
        <v>257</v>
      </c>
      <c r="C311" s="37">
        <f>C313+C314+C312</f>
        <v>200000</v>
      </c>
      <c r="D311" s="37">
        <f>D313+D314+D312</f>
        <v>200000</v>
      </c>
      <c r="E311" s="37">
        <f>E313+E314+E312</f>
        <v>173248.09</v>
      </c>
      <c r="F311" s="37">
        <f>F313+F314+F312</f>
        <v>140403.95</v>
      </c>
      <c r="G311" s="41">
        <f aca="true" t="shared" si="18" ref="G311:G329">E311/D311*100</f>
        <v>86.624045</v>
      </c>
      <c r="H311" s="14">
        <f aca="true" t="shared" si="19" ref="H311:H329">D311-E311</f>
        <v>26751.910000000003</v>
      </c>
    </row>
    <row r="312" spans="1:8" ht="12.75">
      <c r="A312" s="3" t="s">
        <v>24</v>
      </c>
      <c r="B312" s="3" t="s">
        <v>313</v>
      </c>
      <c r="C312" s="3"/>
      <c r="D312" s="47">
        <v>9628.09</v>
      </c>
      <c r="E312" s="47">
        <v>9628.09</v>
      </c>
      <c r="F312" s="3">
        <v>43463.95</v>
      </c>
      <c r="G312" s="40">
        <f t="shared" si="18"/>
        <v>100</v>
      </c>
      <c r="H312" s="20">
        <f t="shared" si="19"/>
        <v>0</v>
      </c>
    </row>
    <row r="313" spans="1:8" ht="12.75">
      <c r="A313" s="3" t="s">
        <v>26</v>
      </c>
      <c r="B313" s="3" t="s">
        <v>258</v>
      </c>
      <c r="C313" s="3">
        <v>197000</v>
      </c>
      <c r="D313" s="47">
        <v>67071.91</v>
      </c>
      <c r="E313" s="47">
        <v>64020</v>
      </c>
      <c r="F313" s="3">
        <v>96940</v>
      </c>
      <c r="G313" s="40">
        <f t="shared" si="18"/>
        <v>95.44979410903909</v>
      </c>
      <c r="H313" s="20">
        <f t="shared" si="19"/>
        <v>3051.9100000000035</v>
      </c>
    </row>
    <row r="314" spans="1:8" ht="12.75">
      <c r="A314" s="3" t="s">
        <v>28</v>
      </c>
      <c r="B314" s="3" t="s">
        <v>259</v>
      </c>
      <c r="C314" s="47">
        <f>C316+C315</f>
        <v>3000</v>
      </c>
      <c r="D314" s="47">
        <f>D316+D315</f>
        <v>123300</v>
      </c>
      <c r="E314" s="47">
        <f>E316+E315</f>
        <v>99600</v>
      </c>
      <c r="F314" s="16">
        <f>F316+F315</f>
        <v>0</v>
      </c>
      <c r="G314" s="40">
        <f t="shared" si="18"/>
        <v>80.7785888077859</v>
      </c>
      <c r="H314" s="20">
        <f t="shared" si="19"/>
        <v>23700</v>
      </c>
    </row>
    <row r="315" spans="1:8" ht="12.75">
      <c r="A315" s="3" t="s">
        <v>41</v>
      </c>
      <c r="B315" s="3" t="s">
        <v>314</v>
      </c>
      <c r="C315" s="3"/>
      <c r="D315" s="47">
        <v>99600</v>
      </c>
      <c r="E315" s="47">
        <v>99600</v>
      </c>
      <c r="F315" s="3"/>
      <c r="G315" s="40">
        <f t="shared" si="18"/>
        <v>100</v>
      </c>
      <c r="H315" s="20">
        <f t="shared" si="19"/>
        <v>0</v>
      </c>
    </row>
    <row r="316" spans="1:8" ht="12.75">
      <c r="A316" s="3" t="s">
        <v>29</v>
      </c>
      <c r="B316" s="3" t="s">
        <v>260</v>
      </c>
      <c r="C316" s="3">
        <v>3000</v>
      </c>
      <c r="D316" s="47">
        <v>23700</v>
      </c>
      <c r="E316" s="47">
        <v>0</v>
      </c>
      <c r="F316" s="3"/>
      <c r="G316" s="40">
        <f t="shared" si="18"/>
        <v>0</v>
      </c>
      <c r="H316" s="20">
        <f t="shared" si="19"/>
        <v>23700</v>
      </c>
    </row>
    <row r="317" spans="1:8" ht="25.5">
      <c r="A317" s="36" t="s">
        <v>261</v>
      </c>
      <c r="B317" s="35" t="s">
        <v>262</v>
      </c>
      <c r="C317" s="37">
        <f>C318+C322+C323+C326</f>
        <v>1150000</v>
      </c>
      <c r="D317" s="37">
        <f>D318+D322+D323+D326</f>
        <v>1407125.6399999997</v>
      </c>
      <c r="E317" s="37">
        <f>E318+E322+E323+E326</f>
        <v>1357734.0699999998</v>
      </c>
      <c r="F317" s="37">
        <f>F318+F322+F323+F326</f>
        <v>1097217.61</v>
      </c>
      <c r="G317" s="41">
        <f t="shared" si="18"/>
        <v>96.4898962398269</v>
      </c>
      <c r="H317" s="14">
        <f t="shared" si="19"/>
        <v>49391.56999999983</v>
      </c>
    </row>
    <row r="318" spans="1:8" ht="12.75">
      <c r="A318" s="24" t="s">
        <v>13</v>
      </c>
      <c r="B318" s="3" t="s">
        <v>263</v>
      </c>
      <c r="C318" s="47">
        <f>C319+C320+C321</f>
        <v>971000</v>
      </c>
      <c r="D318" s="47">
        <f>D319+D320+D321</f>
        <v>1048000</v>
      </c>
      <c r="E318" s="47">
        <f>E319+E320+E321</f>
        <v>1024978.55</v>
      </c>
      <c r="F318" s="47">
        <f>F319+F320+F321</f>
        <v>903107.41</v>
      </c>
      <c r="G318" s="40">
        <f t="shared" si="18"/>
        <v>97.8032967557252</v>
      </c>
      <c r="H318" s="20">
        <f t="shared" si="19"/>
        <v>23021.449999999953</v>
      </c>
    </row>
    <row r="319" spans="1:8" ht="12.75">
      <c r="A319" s="3" t="s">
        <v>15</v>
      </c>
      <c r="B319" s="3" t="s">
        <v>264</v>
      </c>
      <c r="C319" s="47">
        <v>744000</v>
      </c>
      <c r="D319" s="47">
        <v>822800</v>
      </c>
      <c r="E319" s="47">
        <v>800041.05</v>
      </c>
      <c r="F319" s="3">
        <v>707183.41</v>
      </c>
      <c r="G319" s="40">
        <f t="shared" si="18"/>
        <v>97.23396329606223</v>
      </c>
      <c r="H319" s="20">
        <f t="shared" si="19"/>
        <v>22758.949999999953</v>
      </c>
    </row>
    <row r="320" spans="1:8" ht="12.75">
      <c r="A320" s="3" t="s">
        <v>17</v>
      </c>
      <c r="B320" s="3" t="s">
        <v>265</v>
      </c>
      <c r="C320" s="47">
        <v>225000</v>
      </c>
      <c r="D320" s="47">
        <v>225000</v>
      </c>
      <c r="E320" s="47">
        <v>224737.5</v>
      </c>
      <c r="F320" s="3">
        <v>195624</v>
      </c>
      <c r="G320" s="40">
        <f t="shared" si="18"/>
        <v>99.88333333333334</v>
      </c>
      <c r="H320" s="20">
        <f t="shared" si="19"/>
        <v>262.5</v>
      </c>
    </row>
    <row r="321" spans="1:8" ht="12.75">
      <c r="A321" s="3" t="s">
        <v>36</v>
      </c>
      <c r="B321" s="3" t="s">
        <v>266</v>
      </c>
      <c r="C321" s="47">
        <v>2000</v>
      </c>
      <c r="D321" s="47">
        <v>200</v>
      </c>
      <c r="E321" s="47">
        <v>200</v>
      </c>
      <c r="F321" s="3">
        <v>300</v>
      </c>
      <c r="G321" s="40">
        <f t="shared" si="18"/>
        <v>100</v>
      </c>
      <c r="H321" s="20">
        <f t="shared" si="19"/>
        <v>0</v>
      </c>
    </row>
    <row r="322" spans="1:8" ht="12.75">
      <c r="A322" s="3" t="s">
        <v>24</v>
      </c>
      <c r="B322" s="3" t="s">
        <v>267</v>
      </c>
      <c r="C322" s="47">
        <v>121000</v>
      </c>
      <c r="D322" s="47">
        <v>208864.13</v>
      </c>
      <c r="E322" s="47">
        <v>198308.51</v>
      </c>
      <c r="F322" s="3">
        <v>52069.69</v>
      </c>
      <c r="G322" s="40">
        <f t="shared" si="18"/>
        <v>94.94617864733404</v>
      </c>
      <c r="H322" s="20">
        <f t="shared" si="19"/>
        <v>10555.619999999995</v>
      </c>
    </row>
    <row r="323" spans="1:8" ht="12.75">
      <c r="A323" s="3" t="s">
        <v>28</v>
      </c>
      <c r="B323" s="3" t="s">
        <v>268</v>
      </c>
      <c r="C323" s="47">
        <f>C325</f>
        <v>56500</v>
      </c>
      <c r="D323" s="47">
        <f>D325+D324</f>
        <v>148641.61</v>
      </c>
      <c r="E323" s="47">
        <f>E325+E324</f>
        <v>132827.11</v>
      </c>
      <c r="F323" s="16">
        <f>F325+F324</f>
        <v>141342.51</v>
      </c>
      <c r="G323" s="40">
        <f t="shared" si="18"/>
        <v>89.36065076259602</v>
      </c>
      <c r="H323" s="20">
        <f t="shared" si="19"/>
        <v>15814.5</v>
      </c>
    </row>
    <row r="324" spans="1:8" ht="12.75">
      <c r="A324" s="3" t="s">
        <v>41</v>
      </c>
      <c r="B324" s="3" t="s">
        <v>333</v>
      </c>
      <c r="C324" s="47"/>
      <c r="D324" s="47">
        <v>44300</v>
      </c>
      <c r="E324" s="47">
        <v>44300</v>
      </c>
      <c r="F324" s="3">
        <v>17390</v>
      </c>
      <c r="G324" s="40">
        <f t="shared" si="18"/>
        <v>100</v>
      </c>
      <c r="H324" s="20">
        <f t="shared" si="19"/>
        <v>0</v>
      </c>
    </row>
    <row r="325" spans="1:8" ht="12.75">
      <c r="A325" s="3" t="s">
        <v>29</v>
      </c>
      <c r="B325" s="3" t="s">
        <v>269</v>
      </c>
      <c r="C325" s="47">
        <v>56500</v>
      </c>
      <c r="D325" s="47">
        <v>104341.61</v>
      </c>
      <c r="E325" s="47">
        <v>88527.11</v>
      </c>
      <c r="F325" s="3">
        <v>123952.51</v>
      </c>
      <c r="G325" s="40">
        <f t="shared" si="18"/>
        <v>84.84353461672673</v>
      </c>
      <c r="H325" s="20">
        <f t="shared" si="19"/>
        <v>15814.5</v>
      </c>
    </row>
    <row r="326" spans="1:8" ht="12.75">
      <c r="A326" s="3" t="s">
        <v>26</v>
      </c>
      <c r="B326" s="3" t="s">
        <v>270</v>
      </c>
      <c r="C326" s="47">
        <v>1500</v>
      </c>
      <c r="D326" s="47">
        <v>1619.9</v>
      </c>
      <c r="E326" s="47">
        <v>1619.9</v>
      </c>
      <c r="F326" s="3">
        <v>698</v>
      </c>
      <c r="G326" s="40">
        <f t="shared" si="18"/>
        <v>100</v>
      </c>
      <c r="H326" s="20">
        <f t="shared" si="19"/>
        <v>0</v>
      </c>
    </row>
    <row r="327" spans="1:8" ht="12.75">
      <c r="A327" s="1" t="s">
        <v>271</v>
      </c>
      <c r="B327" s="1" t="s">
        <v>272</v>
      </c>
      <c r="C327" s="14">
        <f aca="true" t="shared" si="20" ref="C327:F328">C328</f>
        <v>200000</v>
      </c>
      <c r="D327" s="14">
        <f t="shared" si="20"/>
        <v>200000</v>
      </c>
      <c r="E327" s="14">
        <f t="shared" si="20"/>
        <v>200000</v>
      </c>
      <c r="F327" s="14">
        <f t="shared" si="20"/>
        <v>300000</v>
      </c>
      <c r="G327" s="41">
        <f t="shared" si="18"/>
        <v>100</v>
      </c>
      <c r="H327" s="14">
        <f t="shared" si="19"/>
        <v>0</v>
      </c>
    </row>
    <row r="328" spans="1:8" ht="12.75">
      <c r="A328" s="35" t="s">
        <v>273</v>
      </c>
      <c r="B328" s="35" t="s">
        <v>274</v>
      </c>
      <c r="C328" s="37">
        <f t="shared" si="20"/>
        <v>200000</v>
      </c>
      <c r="D328" s="37">
        <f t="shared" si="20"/>
        <v>200000</v>
      </c>
      <c r="E328" s="37">
        <f t="shared" si="20"/>
        <v>200000</v>
      </c>
      <c r="F328" s="37">
        <f t="shared" si="20"/>
        <v>300000</v>
      </c>
      <c r="G328" s="41">
        <f t="shared" si="18"/>
        <v>100</v>
      </c>
      <c r="H328" s="14">
        <f t="shared" si="19"/>
        <v>0</v>
      </c>
    </row>
    <row r="329" spans="1:8" ht="25.5">
      <c r="A329" s="24" t="s">
        <v>73</v>
      </c>
      <c r="B329" s="3" t="s">
        <v>275</v>
      </c>
      <c r="C329" s="3">
        <v>200000</v>
      </c>
      <c r="D329" s="16">
        <v>200000</v>
      </c>
      <c r="E329" s="3">
        <v>200000</v>
      </c>
      <c r="F329" s="3">
        <v>300000</v>
      </c>
      <c r="G329" s="40">
        <f t="shared" si="18"/>
        <v>100</v>
      </c>
      <c r="H329" s="20">
        <f t="shared" si="19"/>
        <v>0</v>
      </c>
    </row>
    <row r="330" spans="1:8" ht="12.75">
      <c r="A330" s="24" t="s">
        <v>281</v>
      </c>
      <c r="B330" s="3"/>
      <c r="C330" s="3">
        <v>0</v>
      </c>
      <c r="D330" s="3">
        <v>-8496865.43</v>
      </c>
      <c r="E330" s="16">
        <v>-381352.47</v>
      </c>
      <c r="F330" s="3">
        <v>3767933.15</v>
      </c>
      <c r="G330" s="3"/>
      <c r="H330" s="3"/>
    </row>
    <row r="333" spans="1:7" ht="15">
      <c r="A333" s="50" t="s">
        <v>323</v>
      </c>
      <c r="G333" s="50" t="s">
        <v>324</v>
      </c>
    </row>
    <row r="336" ht="12.75">
      <c r="A336" s="51" t="s">
        <v>325</v>
      </c>
    </row>
    <row r="337" ht="12.75">
      <c r="A337" s="51" t="s">
        <v>326</v>
      </c>
    </row>
  </sheetData>
  <sheetProtection/>
  <mergeCells count="2">
    <mergeCell ref="D1:F3"/>
    <mergeCell ref="G5:H5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4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58" t="s">
        <v>364</v>
      </c>
      <c r="E1" s="58"/>
      <c r="F1" s="58"/>
    </row>
    <row r="2" spans="4:6" ht="12.75">
      <c r="D2" s="58"/>
      <c r="E2" s="58"/>
      <c r="F2" s="58"/>
    </row>
    <row r="3" spans="4:6" ht="12.75">
      <c r="D3" s="58"/>
      <c r="E3" s="58"/>
      <c r="F3" s="58"/>
    </row>
    <row r="4" spans="1:8" s="8" customFormat="1" ht="12.75">
      <c r="A4" s="10"/>
      <c r="B4" s="4"/>
      <c r="C4" s="4"/>
      <c r="D4" s="25"/>
      <c r="E4" s="25"/>
      <c r="F4" s="25"/>
      <c r="G4" s="7"/>
      <c r="H4" s="11" t="s">
        <v>304</v>
      </c>
    </row>
    <row r="5" spans="1:8" s="8" customFormat="1" ht="51">
      <c r="A5" s="9" t="s">
        <v>5</v>
      </c>
      <c r="B5" s="19" t="s">
        <v>6</v>
      </c>
      <c r="C5" s="21" t="s">
        <v>338</v>
      </c>
      <c r="D5" s="21" t="s">
        <v>337</v>
      </c>
      <c r="E5" s="29" t="s">
        <v>362</v>
      </c>
      <c r="F5" s="27" t="s">
        <v>363</v>
      </c>
      <c r="G5" s="56" t="s">
        <v>283</v>
      </c>
      <c r="H5" s="57"/>
    </row>
    <row r="6" spans="1:8" s="8" customFormat="1" ht="51.75">
      <c r="A6" s="9"/>
      <c r="B6" s="22"/>
      <c r="C6" s="22"/>
      <c r="D6" s="21" t="s">
        <v>7</v>
      </c>
      <c r="E6" s="19" t="s">
        <v>7</v>
      </c>
      <c r="F6" s="19" t="s">
        <v>7</v>
      </c>
      <c r="G6" s="30" t="s">
        <v>0</v>
      </c>
      <c r="H6" s="30" t="s">
        <v>1</v>
      </c>
    </row>
    <row r="7" spans="1:8" s="8" customFormat="1" ht="31.5" customHeight="1">
      <c r="A7" s="17" t="s">
        <v>8</v>
      </c>
      <c r="B7" s="22"/>
      <c r="C7" s="42">
        <f>C8+C68+C70+C104+C140+C150+C153+C202+C236+C241+C256+C291+C294</f>
        <v>360754847.43</v>
      </c>
      <c r="D7" s="42">
        <f>D8+D68+D70+D104+D140+D150+D153+D202+D236+D241+D256+D291+D294</f>
        <v>512656781.89000005</v>
      </c>
      <c r="E7" s="42">
        <f>E8+E68+E70+E104+E140+E150+E153+E202+E236+E241+E256+E291+E294</f>
        <v>502237875.53999984</v>
      </c>
      <c r="F7" s="42">
        <f>F8+F68+F70+F104+F140+F150+F153+F202+F236+F241+F256+F291+F294</f>
        <v>545847359.3199999</v>
      </c>
      <c r="G7" s="41">
        <f>E7/D7*100</f>
        <v>97.96766438715801</v>
      </c>
      <c r="H7" s="46">
        <f>D7-E7</f>
        <v>10418906.350000203</v>
      </c>
    </row>
    <row r="8" spans="1:8" s="8" customFormat="1" ht="12.75">
      <c r="A8" s="9" t="s">
        <v>9</v>
      </c>
      <c r="B8" s="1" t="s">
        <v>10</v>
      </c>
      <c r="C8" s="42">
        <f>C9+C13+C14+C15+C18</f>
        <v>37539622.43</v>
      </c>
      <c r="D8" s="42">
        <f>D9+D13+D14+D15+D18</f>
        <v>35233202.96</v>
      </c>
      <c r="E8" s="42">
        <f>E9+E13+E14+E15+E18</f>
        <v>32473180.020000003</v>
      </c>
      <c r="F8" s="42">
        <f>F9+F13+F14+F15+F18</f>
        <v>28183137.23</v>
      </c>
      <c r="G8" s="41">
        <f aca="true" t="shared" si="0" ref="G8:G72">E8/D8*100</f>
        <v>92.16641489241432</v>
      </c>
      <c r="H8" s="46">
        <f aca="true" t="shared" si="1" ref="H8:H72">D8-E8</f>
        <v>2760022.9399999976</v>
      </c>
    </row>
    <row r="9" spans="1:8" s="8" customFormat="1" ht="25.5">
      <c r="A9" s="31" t="s">
        <v>13</v>
      </c>
      <c r="B9" s="3" t="s">
        <v>288</v>
      </c>
      <c r="C9" s="48">
        <f>C10+C11+C12</f>
        <v>17613600</v>
      </c>
      <c r="D9" s="48">
        <f>D10+D11+D12</f>
        <v>19010433.990000002</v>
      </c>
      <c r="E9" s="48">
        <f>E10+E11+E12</f>
        <v>18347319.48</v>
      </c>
      <c r="F9" s="48">
        <f>F10+F11+F12</f>
        <v>16021567.5</v>
      </c>
      <c r="G9" s="40">
        <f t="shared" si="0"/>
        <v>96.51183918079505</v>
      </c>
      <c r="H9" s="43">
        <f t="shared" si="1"/>
        <v>663114.5100000016</v>
      </c>
    </row>
    <row r="10" spans="1:8" s="8" customFormat="1" ht="12.75">
      <c r="A10" s="13" t="s">
        <v>15</v>
      </c>
      <c r="B10" s="3" t="s">
        <v>284</v>
      </c>
      <c r="C10" s="48">
        <f>C21+C25+C33+C44+C60</f>
        <v>13548785</v>
      </c>
      <c r="D10" s="48">
        <f aca="true" t="shared" si="2" ref="D10:F11">D21+D25+D33+D44+D60</f>
        <v>14225081.000000002</v>
      </c>
      <c r="E10" s="48">
        <f t="shared" si="2"/>
        <v>14190857.48</v>
      </c>
      <c r="F10" s="48">
        <f t="shared" si="2"/>
        <v>12682430.299999999</v>
      </c>
      <c r="G10" s="40">
        <f t="shared" si="0"/>
        <v>99.7594142346184</v>
      </c>
      <c r="H10" s="43">
        <f t="shared" si="1"/>
        <v>34223.520000001416</v>
      </c>
    </row>
    <row r="11" spans="1:8" s="8" customFormat="1" ht="12.75">
      <c r="A11" s="13" t="s">
        <v>17</v>
      </c>
      <c r="B11" s="3" t="s">
        <v>285</v>
      </c>
      <c r="C11" s="48">
        <f>C22+C26+C34+C45+C61</f>
        <v>4047815</v>
      </c>
      <c r="D11" s="48">
        <f t="shared" si="2"/>
        <v>4777052.99</v>
      </c>
      <c r="E11" s="48">
        <f t="shared" si="2"/>
        <v>4151280.84</v>
      </c>
      <c r="F11" s="48">
        <f t="shared" si="2"/>
        <v>3334637.2</v>
      </c>
      <c r="G11" s="40">
        <f t="shared" si="0"/>
        <v>86.90045617434107</v>
      </c>
      <c r="H11" s="43">
        <f t="shared" si="1"/>
        <v>625772.1500000004</v>
      </c>
    </row>
    <row r="12" spans="1:8" s="8" customFormat="1" ht="12.75">
      <c r="A12" s="32" t="s">
        <v>36</v>
      </c>
      <c r="B12" s="3" t="s">
        <v>287</v>
      </c>
      <c r="C12" s="48">
        <f>C35+C46+C62</f>
        <v>17000</v>
      </c>
      <c r="D12" s="48">
        <f>D35+D46+D62</f>
        <v>8300</v>
      </c>
      <c r="E12" s="48">
        <f>E35+E46+E62</f>
        <v>5181.16</v>
      </c>
      <c r="F12" s="48">
        <f>F35+F46+F62</f>
        <v>4500</v>
      </c>
      <c r="G12" s="40">
        <f t="shared" si="0"/>
        <v>62.42361445783132</v>
      </c>
      <c r="H12" s="43">
        <f t="shared" si="1"/>
        <v>3118.84</v>
      </c>
    </row>
    <row r="13" spans="1:8" s="8" customFormat="1" ht="12.75">
      <c r="A13" s="32" t="s">
        <v>24</v>
      </c>
      <c r="B13" s="3" t="s">
        <v>286</v>
      </c>
      <c r="C13" s="48">
        <f>C27+C36+C47+C63</f>
        <v>2526412</v>
      </c>
      <c r="D13" s="48">
        <f>D27+D36+D47+D63</f>
        <v>3288363.54</v>
      </c>
      <c r="E13" s="48">
        <f>E27+E36+E47+E63</f>
        <v>2613449.7</v>
      </c>
      <c r="F13" s="48">
        <f>F27+F36+F47+F63</f>
        <v>2493563.32</v>
      </c>
      <c r="G13" s="40">
        <f t="shared" si="0"/>
        <v>79.47569264193946</v>
      </c>
      <c r="H13" s="43">
        <f t="shared" si="1"/>
        <v>674913.8399999999</v>
      </c>
    </row>
    <row r="14" spans="1:8" s="8" customFormat="1" ht="12.75">
      <c r="A14" s="32" t="s">
        <v>26</v>
      </c>
      <c r="B14" s="3" t="s">
        <v>289</v>
      </c>
      <c r="C14" s="48">
        <f>C28+C29+C37+C41+C48+C52+C54+C57</f>
        <v>7644600</v>
      </c>
      <c r="D14" s="48">
        <f>D28+D29+D37+D41+D48+D52+D54+D57</f>
        <v>1754539.8800000001</v>
      </c>
      <c r="E14" s="48">
        <f>E28+E29+E37+E41+E48+E52+E54+E57</f>
        <v>1655199.42</v>
      </c>
      <c r="F14" s="48">
        <f>F28+F29+F37+F41+F48+F52+F54+F57</f>
        <v>198059.6</v>
      </c>
      <c r="G14" s="40">
        <f t="shared" si="0"/>
        <v>94.33809050837874</v>
      </c>
      <c r="H14" s="43">
        <f t="shared" si="1"/>
        <v>99340.4600000002</v>
      </c>
    </row>
    <row r="15" spans="1:8" s="8" customFormat="1" ht="12.75">
      <c r="A15" s="32" t="s">
        <v>28</v>
      </c>
      <c r="B15" s="3" t="s">
        <v>290</v>
      </c>
      <c r="C15" s="48">
        <f>C16+C17</f>
        <v>755010.4299999999</v>
      </c>
      <c r="D15" s="48">
        <f>D16+D17</f>
        <v>1400865.55</v>
      </c>
      <c r="E15" s="48">
        <f>E16+E17</f>
        <v>1253711.42</v>
      </c>
      <c r="F15" s="48">
        <f>F16+F17</f>
        <v>769946.81</v>
      </c>
      <c r="G15" s="40">
        <f t="shared" si="0"/>
        <v>89.49548513060371</v>
      </c>
      <c r="H15" s="43">
        <f t="shared" si="1"/>
        <v>147154.13000000012</v>
      </c>
    </row>
    <row r="16" spans="1:8" s="8" customFormat="1" ht="12.75">
      <c r="A16" s="32" t="s">
        <v>41</v>
      </c>
      <c r="B16" s="3" t="s">
        <v>291</v>
      </c>
      <c r="C16" s="48">
        <f>C39+C50</f>
        <v>208610.43</v>
      </c>
      <c r="D16" s="48">
        <f>D39+D50+D65</f>
        <v>906265.59</v>
      </c>
      <c r="E16" s="48">
        <f>E39+E50+E65</f>
        <v>791805.17</v>
      </c>
      <c r="F16" s="48">
        <f>F39+F50</f>
        <v>246410</v>
      </c>
      <c r="G16" s="40">
        <f t="shared" si="0"/>
        <v>87.37010195874258</v>
      </c>
      <c r="H16" s="43">
        <f t="shared" si="1"/>
        <v>114460.41999999993</v>
      </c>
    </row>
    <row r="17" spans="1:8" s="8" customFormat="1" ht="12.75">
      <c r="A17" s="32" t="s">
        <v>29</v>
      </c>
      <c r="B17" s="3" t="s">
        <v>292</v>
      </c>
      <c r="C17" s="48">
        <f>C40+C51+C66+C30</f>
        <v>546400</v>
      </c>
      <c r="D17" s="48">
        <f>D40+D51+D66+D30</f>
        <v>494599.96</v>
      </c>
      <c r="E17" s="48">
        <f>E40+E51+E66+E30</f>
        <v>461906.25</v>
      </c>
      <c r="F17" s="48">
        <f>F40+F51+F66+F30</f>
        <v>523536.81</v>
      </c>
      <c r="G17" s="40">
        <f t="shared" si="0"/>
        <v>93.38986804608717</v>
      </c>
      <c r="H17" s="43">
        <f t="shared" si="1"/>
        <v>32693.71000000002</v>
      </c>
    </row>
    <row r="18" spans="1:8" s="8" customFormat="1" ht="25.5">
      <c r="A18" s="24" t="s">
        <v>73</v>
      </c>
      <c r="B18" s="3" t="s">
        <v>293</v>
      </c>
      <c r="C18" s="48">
        <f>C67</f>
        <v>9000000</v>
      </c>
      <c r="D18" s="48">
        <f>D67</f>
        <v>9779000</v>
      </c>
      <c r="E18" s="48">
        <f>E67</f>
        <v>8603500</v>
      </c>
      <c r="F18" s="48">
        <f>F67</f>
        <v>8700000</v>
      </c>
      <c r="G18" s="40">
        <f t="shared" si="0"/>
        <v>87.97934349115451</v>
      </c>
      <c r="H18" s="43">
        <f t="shared" si="1"/>
        <v>1175500</v>
      </c>
    </row>
    <row r="19" spans="1:8" s="8" customFormat="1" ht="44.25" customHeight="1">
      <c r="A19" s="39" t="s">
        <v>11</v>
      </c>
      <c r="B19" s="35" t="s">
        <v>12</v>
      </c>
      <c r="C19" s="44">
        <f>C20</f>
        <v>957000</v>
      </c>
      <c r="D19" s="44">
        <f>D20</f>
        <v>1167080.44</v>
      </c>
      <c r="E19" s="44">
        <f>E20</f>
        <v>1141128.93</v>
      </c>
      <c r="F19" s="44">
        <f>F20</f>
        <v>928249.75</v>
      </c>
      <c r="G19" s="41">
        <f t="shared" si="0"/>
        <v>97.77637349487239</v>
      </c>
      <c r="H19" s="46">
        <f t="shared" si="1"/>
        <v>25951.51000000001</v>
      </c>
    </row>
    <row r="20" spans="1:8" s="8" customFormat="1" ht="25.5">
      <c r="A20" s="31" t="s">
        <v>13</v>
      </c>
      <c r="B20" s="3" t="s">
        <v>14</v>
      </c>
      <c r="C20" s="45">
        <f>C21+C22</f>
        <v>957000</v>
      </c>
      <c r="D20" s="45">
        <f>D21+D22</f>
        <v>1167080.44</v>
      </c>
      <c r="E20" s="45">
        <f>E21+E22</f>
        <v>1141128.93</v>
      </c>
      <c r="F20" s="45">
        <f>F21+F22</f>
        <v>928249.75</v>
      </c>
      <c r="G20" s="40">
        <f t="shared" si="0"/>
        <v>97.77637349487239</v>
      </c>
      <c r="H20" s="43">
        <f t="shared" si="1"/>
        <v>25951.51000000001</v>
      </c>
    </row>
    <row r="21" spans="1:8" s="8" customFormat="1" ht="12.75">
      <c r="A21" s="13" t="s">
        <v>15</v>
      </c>
      <c r="B21" s="3" t="s">
        <v>16</v>
      </c>
      <c r="C21" s="45">
        <v>765000</v>
      </c>
      <c r="D21" s="45">
        <v>907158.28</v>
      </c>
      <c r="E21" s="43">
        <v>907158.28</v>
      </c>
      <c r="F21" s="43">
        <v>745280.77</v>
      </c>
      <c r="G21" s="40">
        <f t="shared" si="0"/>
        <v>100</v>
      </c>
      <c r="H21" s="43">
        <f t="shared" si="1"/>
        <v>0</v>
      </c>
    </row>
    <row r="22" spans="1:8" s="8" customFormat="1" ht="12.75">
      <c r="A22" s="13" t="s">
        <v>17</v>
      </c>
      <c r="B22" s="3" t="s">
        <v>18</v>
      </c>
      <c r="C22" s="45">
        <v>192000</v>
      </c>
      <c r="D22" s="45">
        <v>259922.16</v>
      </c>
      <c r="E22" s="43">
        <v>233970.65</v>
      </c>
      <c r="F22" s="43">
        <v>182968.98</v>
      </c>
      <c r="G22" s="40">
        <f t="shared" si="0"/>
        <v>90.01566084246144</v>
      </c>
      <c r="H22" s="43">
        <f t="shared" si="1"/>
        <v>25951.51000000001</v>
      </c>
    </row>
    <row r="23" spans="1:8" s="8" customFormat="1" ht="63.75">
      <c r="A23" s="39" t="s">
        <v>19</v>
      </c>
      <c r="B23" s="35" t="s">
        <v>20</v>
      </c>
      <c r="C23" s="44">
        <f>C24+C27+C28+C29+C30</f>
        <v>712000</v>
      </c>
      <c r="D23" s="44">
        <f>D24+D27+D28+D29+D30</f>
        <v>747701.64</v>
      </c>
      <c r="E23" s="44">
        <f>E24+E27+E28+E29+E30</f>
        <v>638092.02</v>
      </c>
      <c r="F23" s="44">
        <f>F24+F27+F28+F29+F30</f>
        <v>608246.82</v>
      </c>
      <c r="G23" s="41">
        <f t="shared" si="0"/>
        <v>85.3404601332692</v>
      </c>
      <c r="H23" s="46">
        <f t="shared" si="1"/>
        <v>109609.62</v>
      </c>
    </row>
    <row r="24" spans="1:8" s="8" customFormat="1" ht="25.5">
      <c r="A24" s="31" t="s">
        <v>13</v>
      </c>
      <c r="B24" s="13" t="s">
        <v>21</v>
      </c>
      <c r="C24" s="45">
        <f>C25+C26</f>
        <v>371600</v>
      </c>
      <c r="D24" s="45">
        <f>D25+D26</f>
        <v>409101.51</v>
      </c>
      <c r="E24" s="45">
        <f>E25+E26</f>
        <v>392289.07</v>
      </c>
      <c r="F24" s="45">
        <f>F25+F26</f>
        <v>359715.42</v>
      </c>
      <c r="G24" s="40">
        <f t="shared" si="0"/>
        <v>95.89039893790662</v>
      </c>
      <c r="H24" s="43">
        <f t="shared" si="1"/>
        <v>16812.440000000002</v>
      </c>
    </row>
    <row r="25" spans="1:8" s="8" customFormat="1" ht="12.75">
      <c r="A25" s="13" t="s">
        <v>15</v>
      </c>
      <c r="B25" s="13" t="s">
        <v>22</v>
      </c>
      <c r="C25" s="45">
        <v>285400</v>
      </c>
      <c r="D25" s="45">
        <v>299203.28</v>
      </c>
      <c r="E25" s="43">
        <v>299203.28</v>
      </c>
      <c r="F25" s="43">
        <v>292213.72</v>
      </c>
      <c r="G25" s="40">
        <f t="shared" si="0"/>
        <v>100</v>
      </c>
      <c r="H25" s="43">
        <f t="shared" si="1"/>
        <v>0</v>
      </c>
    </row>
    <row r="26" spans="1:8" s="8" customFormat="1" ht="12.75">
      <c r="A26" s="13" t="s">
        <v>17</v>
      </c>
      <c r="B26" s="13" t="s">
        <v>23</v>
      </c>
      <c r="C26" s="45">
        <v>86200</v>
      </c>
      <c r="D26" s="45">
        <v>109898.23</v>
      </c>
      <c r="E26" s="43">
        <v>93085.79</v>
      </c>
      <c r="F26" s="43">
        <v>67501.7</v>
      </c>
      <c r="G26" s="40">
        <f t="shared" si="0"/>
        <v>84.70181002915152</v>
      </c>
      <c r="H26" s="43">
        <f t="shared" si="1"/>
        <v>16812.440000000002</v>
      </c>
    </row>
    <row r="27" spans="1:8" ht="12.75">
      <c r="A27" s="32" t="s">
        <v>24</v>
      </c>
      <c r="B27" s="3" t="s">
        <v>25</v>
      </c>
      <c r="C27" s="48">
        <v>279400</v>
      </c>
      <c r="D27" s="48">
        <v>277600.13</v>
      </c>
      <c r="E27" s="47">
        <v>195566.98</v>
      </c>
      <c r="F27" s="47">
        <v>194987.76</v>
      </c>
      <c r="G27" s="40">
        <f t="shared" si="0"/>
        <v>70.4491672968597</v>
      </c>
      <c r="H27" s="43">
        <f t="shared" si="1"/>
        <v>82033.15</v>
      </c>
    </row>
    <row r="28" spans="1:8" s="2" customFormat="1" ht="12.75">
      <c r="A28" s="32" t="s">
        <v>26</v>
      </c>
      <c r="B28" s="3" t="s">
        <v>27</v>
      </c>
      <c r="C28" s="45">
        <v>10000</v>
      </c>
      <c r="D28" s="45">
        <v>10000</v>
      </c>
      <c r="E28" s="47">
        <v>1235</v>
      </c>
      <c r="F28" s="47">
        <v>2543.64</v>
      </c>
      <c r="G28" s="40">
        <f t="shared" si="0"/>
        <v>12.35</v>
      </c>
      <c r="H28" s="43">
        <f t="shared" si="1"/>
        <v>8765</v>
      </c>
    </row>
    <row r="29" spans="1:8" ht="14.25" customHeight="1">
      <c r="A29" s="32" t="s">
        <v>26</v>
      </c>
      <c r="B29" s="3" t="s">
        <v>30</v>
      </c>
      <c r="C29" s="47">
        <v>1000</v>
      </c>
      <c r="D29" s="47">
        <v>1000</v>
      </c>
      <c r="E29" s="47">
        <v>742.98</v>
      </c>
      <c r="F29" s="47"/>
      <c r="G29" s="40">
        <f t="shared" si="0"/>
        <v>74.298</v>
      </c>
      <c r="H29" s="43">
        <f t="shared" si="1"/>
        <v>257.02</v>
      </c>
    </row>
    <row r="30" spans="1:8" ht="14.25" customHeight="1">
      <c r="A30" s="32" t="s">
        <v>29</v>
      </c>
      <c r="B30" s="3" t="s">
        <v>298</v>
      </c>
      <c r="C30" s="47">
        <v>50000</v>
      </c>
      <c r="D30" s="47">
        <v>50000</v>
      </c>
      <c r="E30" s="47">
        <v>48257.99</v>
      </c>
      <c r="F30" s="47">
        <v>51000</v>
      </c>
      <c r="G30" s="40">
        <f t="shared" si="0"/>
        <v>96.51598</v>
      </c>
      <c r="H30" s="43">
        <f t="shared" si="1"/>
        <v>1742.010000000002</v>
      </c>
    </row>
    <row r="31" spans="1:8" ht="63.75" customHeight="1">
      <c r="A31" s="39" t="s">
        <v>31</v>
      </c>
      <c r="B31" s="35" t="s">
        <v>32</v>
      </c>
      <c r="C31" s="44">
        <f>C32+C36+C37+C38+C41</f>
        <v>12311822.43</v>
      </c>
      <c r="D31" s="44">
        <f>D32+D36+D37+D38+D41</f>
        <v>13893779.320000002</v>
      </c>
      <c r="E31" s="44">
        <f>E32+E36+E37+E38+E41</f>
        <v>12775382.47</v>
      </c>
      <c r="F31" s="44">
        <f>F32+F36+F37+F38+F41</f>
        <v>11272427.24</v>
      </c>
      <c r="G31" s="41">
        <f t="shared" si="0"/>
        <v>91.95037704111165</v>
      </c>
      <c r="H31" s="46">
        <f t="shared" si="1"/>
        <v>1118396.8500000015</v>
      </c>
    </row>
    <row r="32" spans="1:8" ht="25.5">
      <c r="A32" s="34" t="s">
        <v>13</v>
      </c>
      <c r="B32" s="3" t="s">
        <v>33</v>
      </c>
      <c r="C32" s="47">
        <f>C33+C34+C35</f>
        <v>11113000</v>
      </c>
      <c r="D32" s="47">
        <f>D33+D34+D35</f>
        <v>11717336.06</v>
      </c>
      <c r="E32" s="47">
        <f>E33+E34+E35</f>
        <v>11250454.82</v>
      </c>
      <c r="F32" s="47">
        <f>F33+F34+F35</f>
        <v>9711148.33</v>
      </c>
      <c r="G32" s="40">
        <f t="shared" si="0"/>
        <v>96.01546599321485</v>
      </c>
      <c r="H32" s="43">
        <f t="shared" si="1"/>
        <v>466881.2400000002</v>
      </c>
    </row>
    <row r="33" spans="1:8" ht="14.25" customHeight="1">
      <c r="A33" s="32" t="s">
        <v>15</v>
      </c>
      <c r="B33" s="3" t="s">
        <v>34</v>
      </c>
      <c r="C33" s="48">
        <v>8532000</v>
      </c>
      <c r="D33" s="48">
        <v>8688028.92</v>
      </c>
      <c r="E33" s="47">
        <v>8688028.92</v>
      </c>
      <c r="F33" s="47">
        <v>7695001.01</v>
      </c>
      <c r="G33" s="40">
        <f t="shared" si="0"/>
        <v>100</v>
      </c>
      <c r="H33" s="43">
        <f t="shared" si="1"/>
        <v>0</v>
      </c>
    </row>
    <row r="34" spans="1:8" ht="13.5" customHeight="1">
      <c r="A34" s="32" t="s">
        <v>17</v>
      </c>
      <c r="B34" s="3" t="s">
        <v>35</v>
      </c>
      <c r="C34" s="47">
        <v>2576000</v>
      </c>
      <c r="D34" s="47">
        <v>3024307.14</v>
      </c>
      <c r="E34" s="47">
        <v>2560325.9</v>
      </c>
      <c r="F34" s="47">
        <v>2014047.32</v>
      </c>
      <c r="G34" s="40">
        <f t="shared" si="0"/>
        <v>84.65826324769381</v>
      </c>
      <c r="H34" s="43">
        <f t="shared" si="1"/>
        <v>463981.2400000002</v>
      </c>
    </row>
    <row r="35" spans="1:8" ht="12.75">
      <c r="A35" s="32" t="s">
        <v>36</v>
      </c>
      <c r="B35" s="3" t="s">
        <v>37</v>
      </c>
      <c r="C35" s="47">
        <v>5000</v>
      </c>
      <c r="D35" s="47">
        <v>5000</v>
      </c>
      <c r="E35" s="47">
        <v>2100</v>
      </c>
      <c r="F35" s="47">
        <v>2100</v>
      </c>
      <c r="G35" s="40">
        <f t="shared" si="0"/>
        <v>42</v>
      </c>
      <c r="H35" s="43">
        <f t="shared" si="1"/>
        <v>2900</v>
      </c>
    </row>
    <row r="36" spans="1:8" ht="12.75">
      <c r="A36" s="32" t="s">
        <v>24</v>
      </c>
      <c r="B36" s="3" t="s">
        <v>38</v>
      </c>
      <c r="C36" s="3">
        <v>911682</v>
      </c>
      <c r="D36" s="47">
        <v>1469875.29</v>
      </c>
      <c r="E36" s="47">
        <v>982330.03</v>
      </c>
      <c r="F36" s="47">
        <v>984312.44</v>
      </c>
      <c r="G36" s="40">
        <f t="shared" si="0"/>
        <v>66.83084181924033</v>
      </c>
      <c r="H36" s="43">
        <f t="shared" si="1"/>
        <v>487545.26</v>
      </c>
    </row>
    <row r="37" spans="1:8" ht="12.75">
      <c r="A37" s="6" t="s">
        <v>26</v>
      </c>
      <c r="B37" s="3" t="s">
        <v>39</v>
      </c>
      <c r="C37" s="3">
        <v>50000</v>
      </c>
      <c r="D37" s="47">
        <v>161526.05</v>
      </c>
      <c r="E37" s="47">
        <v>131526.05</v>
      </c>
      <c r="F37" s="47">
        <v>181653.97</v>
      </c>
      <c r="G37" s="40">
        <f t="shared" si="0"/>
        <v>81.42714441416726</v>
      </c>
      <c r="H37" s="43">
        <f t="shared" si="1"/>
        <v>30000</v>
      </c>
    </row>
    <row r="38" spans="1:8" ht="12.75">
      <c r="A38" s="6" t="s">
        <v>28</v>
      </c>
      <c r="B38" s="3" t="s">
        <v>40</v>
      </c>
      <c r="C38" s="47">
        <f>C39+C40</f>
        <v>227140.43</v>
      </c>
      <c r="D38" s="47">
        <f>D39+D40</f>
        <v>537041.9199999999</v>
      </c>
      <c r="E38" s="47">
        <f>E39+E40</f>
        <v>403380.3</v>
      </c>
      <c r="F38" s="47">
        <f>F39+F40</f>
        <v>395312.5</v>
      </c>
      <c r="G38" s="40">
        <f t="shared" si="0"/>
        <v>75.11151084816619</v>
      </c>
      <c r="H38" s="43">
        <f t="shared" si="1"/>
        <v>133661.61999999994</v>
      </c>
    </row>
    <row r="39" spans="1:8" ht="12.75">
      <c r="A39" s="6" t="s">
        <v>41</v>
      </c>
      <c r="B39" s="3" t="s">
        <v>42</v>
      </c>
      <c r="C39" s="3">
        <v>87140.43</v>
      </c>
      <c r="D39" s="47">
        <v>397660.42</v>
      </c>
      <c r="E39" s="47">
        <v>283200</v>
      </c>
      <c r="F39" s="47">
        <v>246410</v>
      </c>
      <c r="G39" s="40">
        <f t="shared" si="0"/>
        <v>71.21654199329167</v>
      </c>
      <c r="H39" s="43">
        <f t="shared" si="1"/>
        <v>114460.41999999998</v>
      </c>
    </row>
    <row r="40" spans="1:8" ht="12.75">
      <c r="A40" s="6" t="s">
        <v>29</v>
      </c>
      <c r="B40" s="3" t="s">
        <v>43</v>
      </c>
      <c r="C40" s="3">
        <v>140000</v>
      </c>
      <c r="D40" s="47">
        <v>139381.5</v>
      </c>
      <c r="E40" s="47">
        <v>120180.3</v>
      </c>
      <c r="F40" s="47">
        <v>148902.5</v>
      </c>
      <c r="G40" s="40">
        <f t="shared" si="0"/>
        <v>86.22399672840369</v>
      </c>
      <c r="H40" s="43">
        <f t="shared" si="1"/>
        <v>19201.199999999997</v>
      </c>
    </row>
    <row r="41" spans="1:8" ht="12.75">
      <c r="A41" s="6" t="s">
        <v>26</v>
      </c>
      <c r="B41" s="3" t="s">
        <v>44</v>
      </c>
      <c r="C41" s="3">
        <v>10000</v>
      </c>
      <c r="D41" s="47">
        <v>8000</v>
      </c>
      <c r="E41" s="47">
        <v>7691.27</v>
      </c>
      <c r="F41" s="47"/>
      <c r="G41" s="40">
        <f t="shared" si="0"/>
        <v>96.14087500000001</v>
      </c>
      <c r="H41" s="43">
        <f t="shared" si="1"/>
        <v>308.72999999999956</v>
      </c>
    </row>
    <row r="42" spans="1:8" ht="51" customHeight="1">
      <c r="A42" s="39" t="s">
        <v>45</v>
      </c>
      <c r="B42" s="35" t="s">
        <v>46</v>
      </c>
      <c r="C42" s="44">
        <f>C43+C47+C48+C49+C52</f>
        <v>6264600</v>
      </c>
      <c r="D42" s="44">
        <f>D43+D47+D48+D49+D52</f>
        <v>6688679.16</v>
      </c>
      <c r="E42" s="44">
        <f>E43+E47+E48+E49+E52</f>
        <v>6542043.350000001</v>
      </c>
      <c r="F42" s="44">
        <f>F43+F47+F48+F49+F52</f>
        <v>6094977.399999999</v>
      </c>
      <c r="G42" s="41">
        <f t="shared" si="0"/>
        <v>97.8077015432745</v>
      </c>
      <c r="H42" s="46">
        <f t="shared" si="1"/>
        <v>146635.8099999996</v>
      </c>
    </row>
    <row r="43" spans="1:8" ht="25.5">
      <c r="A43" s="34" t="s">
        <v>13</v>
      </c>
      <c r="B43" s="3" t="s">
        <v>47</v>
      </c>
      <c r="C43" s="46">
        <f>C44+C45+C46</f>
        <v>4650600</v>
      </c>
      <c r="D43" s="46">
        <f>D44+D45+D46</f>
        <v>5172443.95</v>
      </c>
      <c r="E43" s="46">
        <f>E44+E45+E46</f>
        <v>5061364.2</v>
      </c>
      <c r="F43" s="46">
        <f>F44+F45+F46</f>
        <v>4617246.63</v>
      </c>
      <c r="G43" s="41">
        <f t="shared" si="0"/>
        <v>97.8524706874784</v>
      </c>
      <c r="H43" s="46">
        <f t="shared" si="1"/>
        <v>111079.75</v>
      </c>
    </row>
    <row r="44" spans="1:8" ht="13.5" customHeight="1">
      <c r="A44" s="32" t="s">
        <v>15</v>
      </c>
      <c r="B44" s="3" t="s">
        <v>48</v>
      </c>
      <c r="C44" s="3">
        <v>3567500</v>
      </c>
      <c r="D44" s="47">
        <v>3913667.81</v>
      </c>
      <c r="E44" s="47">
        <v>3912001.2</v>
      </c>
      <c r="F44" s="3">
        <v>3638242.53</v>
      </c>
      <c r="G44" s="40">
        <f t="shared" si="0"/>
        <v>99.95741564995012</v>
      </c>
      <c r="H44" s="43">
        <f t="shared" si="1"/>
        <v>1666.6099999998696</v>
      </c>
    </row>
    <row r="45" spans="1:8" ht="13.5" customHeight="1">
      <c r="A45" s="6" t="s">
        <v>17</v>
      </c>
      <c r="B45" s="3" t="s">
        <v>49</v>
      </c>
      <c r="C45" s="3">
        <v>1073100</v>
      </c>
      <c r="D45" s="47">
        <v>1255776.14</v>
      </c>
      <c r="E45" s="47">
        <v>1146581.84</v>
      </c>
      <c r="F45" s="3">
        <v>978404.1</v>
      </c>
      <c r="G45" s="40">
        <f t="shared" si="0"/>
        <v>91.30463650949764</v>
      </c>
      <c r="H45" s="43">
        <f t="shared" si="1"/>
        <v>109194.29999999981</v>
      </c>
    </row>
    <row r="46" spans="1:8" ht="12.75">
      <c r="A46" s="6" t="s">
        <v>36</v>
      </c>
      <c r="B46" s="3" t="s">
        <v>50</v>
      </c>
      <c r="C46" s="3">
        <v>10000</v>
      </c>
      <c r="D46" s="47">
        <v>3000</v>
      </c>
      <c r="E46" s="47">
        <v>2781.16</v>
      </c>
      <c r="F46" s="3">
        <v>600</v>
      </c>
      <c r="G46" s="40">
        <f t="shared" si="0"/>
        <v>92.70533333333333</v>
      </c>
      <c r="H46" s="43">
        <f t="shared" si="1"/>
        <v>218.84000000000015</v>
      </c>
    </row>
    <row r="47" spans="1:8" ht="12.75">
      <c r="A47" s="6" t="s">
        <v>24</v>
      </c>
      <c r="B47" s="3" t="s">
        <v>51</v>
      </c>
      <c r="C47" s="3">
        <v>1141930</v>
      </c>
      <c r="D47" s="47">
        <v>826231.25</v>
      </c>
      <c r="E47" s="47">
        <v>802760.57</v>
      </c>
      <c r="F47" s="3">
        <v>1145234.47</v>
      </c>
      <c r="G47" s="40">
        <f t="shared" si="0"/>
        <v>97.15930860760834</v>
      </c>
      <c r="H47" s="43">
        <f t="shared" si="1"/>
        <v>23470.68000000005</v>
      </c>
    </row>
    <row r="48" spans="1:8" ht="13.5" customHeight="1">
      <c r="A48" s="6" t="s">
        <v>26</v>
      </c>
      <c r="B48" s="3" t="s">
        <v>52</v>
      </c>
      <c r="C48" s="3">
        <v>14600</v>
      </c>
      <c r="D48" s="48">
        <v>13839</v>
      </c>
      <c r="E48" s="48">
        <v>13839</v>
      </c>
      <c r="F48" s="3">
        <v>13861.99</v>
      </c>
      <c r="G48" s="40">
        <f t="shared" si="0"/>
        <v>100</v>
      </c>
      <c r="H48" s="43">
        <f t="shared" si="1"/>
        <v>0</v>
      </c>
    </row>
    <row r="49" spans="1:8" ht="13.5" customHeight="1">
      <c r="A49" s="32" t="s">
        <v>28</v>
      </c>
      <c r="B49" s="3" t="s">
        <v>53</v>
      </c>
      <c r="C49" s="48">
        <f>C50+C51</f>
        <v>455470</v>
      </c>
      <c r="D49" s="48">
        <f>D50+D51</f>
        <v>675664.96</v>
      </c>
      <c r="E49" s="48">
        <f>E50+E51</f>
        <v>663914.46</v>
      </c>
      <c r="F49" s="16">
        <f>F50+F51</f>
        <v>318634.31</v>
      </c>
      <c r="G49" s="40">
        <f t="shared" si="0"/>
        <v>98.2608984192402</v>
      </c>
      <c r="H49" s="43">
        <f t="shared" si="1"/>
        <v>11750.5</v>
      </c>
    </row>
    <row r="50" spans="1:8" ht="15.75" customHeight="1">
      <c r="A50" s="33" t="s">
        <v>41</v>
      </c>
      <c r="B50" s="3" t="s">
        <v>54</v>
      </c>
      <c r="C50" s="3">
        <v>121470</v>
      </c>
      <c r="D50" s="47">
        <v>387138.5</v>
      </c>
      <c r="E50" s="47">
        <v>387138.5</v>
      </c>
      <c r="F50" s="3"/>
      <c r="G50" s="40">
        <f t="shared" si="0"/>
        <v>100</v>
      </c>
      <c r="H50" s="43">
        <f t="shared" si="1"/>
        <v>0</v>
      </c>
    </row>
    <row r="51" spans="1:8" ht="14.25" customHeight="1">
      <c r="A51" s="3" t="s">
        <v>29</v>
      </c>
      <c r="B51" s="3" t="s">
        <v>55</v>
      </c>
      <c r="C51" s="3">
        <v>334000</v>
      </c>
      <c r="D51" s="47">
        <v>288526.46</v>
      </c>
      <c r="E51" s="47">
        <v>276775.96</v>
      </c>
      <c r="F51" s="3">
        <v>318634.31</v>
      </c>
      <c r="G51" s="40">
        <f t="shared" si="0"/>
        <v>95.92740991588778</v>
      </c>
      <c r="H51" s="43">
        <f t="shared" si="1"/>
        <v>11750.5</v>
      </c>
    </row>
    <row r="52" spans="1:8" ht="12.75">
      <c r="A52" s="3" t="s">
        <v>26</v>
      </c>
      <c r="B52" s="3" t="s">
        <v>56</v>
      </c>
      <c r="C52" s="3">
        <v>2000</v>
      </c>
      <c r="D52" s="47">
        <v>500</v>
      </c>
      <c r="E52" s="47">
        <v>165.12</v>
      </c>
      <c r="F52" s="3"/>
      <c r="G52" s="40">
        <f t="shared" si="0"/>
        <v>33.024</v>
      </c>
      <c r="H52" s="43">
        <f t="shared" si="1"/>
        <v>334.88</v>
      </c>
    </row>
    <row r="53" spans="1:8" ht="26.25" customHeight="1">
      <c r="A53" s="36" t="s">
        <v>57</v>
      </c>
      <c r="B53" s="35" t="s">
        <v>58</v>
      </c>
      <c r="C53" s="44">
        <f>C54</f>
        <v>1500000</v>
      </c>
      <c r="D53" s="44">
        <f>D54</f>
        <v>1500000</v>
      </c>
      <c r="E53" s="44">
        <f>E54</f>
        <v>1500000</v>
      </c>
      <c r="F53" s="44">
        <f>F54</f>
        <v>0</v>
      </c>
      <c r="G53" s="41">
        <f t="shared" si="0"/>
        <v>100</v>
      </c>
      <c r="H53" s="46">
        <f t="shared" si="1"/>
        <v>0</v>
      </c>
    </row>
    <row r="54" spans="1:8" ht="12.75">
      <c r="A54" s="3" t="s">
        <v>26</v>
      </c>
      <c r="B54" s="5" t="s">
        <v>59</v>
      </c>
      <c r="C54" s="47">
        <v>1500000</v>
      </c>
      <c r="D54" s="47">
        <v>1500000</v>
      </c>
      <c r="E54" s="47">
        <v>1500000</v>
      </c>
      <c r="F54" s="47"/>
      <c r="G54" s="40">
        <f t="shared" si="0"/>
        <v>100</v>
      </c>
      <c r="H54" s="43">
        <f t="shared" si="1"/>
        <v>0</v>
      </c>
    </row>
    <row r="55" spans="1:8" ht="12.75">
      <c r="A55" s="3" t="s">
        <v>26</v>
      </c>
      <c r="B55" s="3" t="s">
        <v>60</v>
      </c>
      <c r="C55" s="3"/>
      <c r="D55" s="47">
        <v>0</v>
      </c>
      <c r="E55" s="47">
        <v>0</v>
      </c>
      <c r="F55" s="47"/>
      <c r="G55" s="40"/>
      <c r="H55" s="43">
        <f t="shared" si="1"/>
        <v>0</v>
      </c>
    </row>
    <row r="56" spans="1:8" ht="12.75">
      <c r="A56" s="35" t="s">
        <v>61</v>
      </c>
      <c r="B56" s="35" t="s">
        <v>62</v>
      </c>
      <c r="C56" s="44">
        <f>C57</f>
        <v>6057000</v>
      </c>
      <c r="D56" s="44">
        <f>D57</f>
        <v>59674.83</v>
      </c>
      <c r="E56" s="44">
        <f>E57</f>
        <v>0</v>
      </c>
      <c r="F56" s="44">
        <f>F57</f>
        <v>0</v>
      </c>
      <c r="G56" s="40">
        <f t="shared" si="0"/>
        <v>0</v>
      </c>
      <c r="H56" s="46">
        <f t="shared" si="1"/>
        <v>59674.83</v>
      </c>
    </row>
    <row r="57" spans="1:8" ht="12.75">
      <c r="A57" s="3" t="s">
        <v>26</v>
      </c>
      <c r="B57" s="3" t="s">
        <v>63</v>
      </c>
      <c r="C57" s="3">
        <v>6057000</v>
      </c>
      <c r="D57" s="47">
        <v>59674.83</v>
      </c>
      <c r="E57" s="47">
        <v>0</v>
      </c>
      <c r="F57" s="47"/>
      <c r="G57" s="40">
        <f t="shared" si="0"/>
        <v>0</v>
      </c>
      <c r="H57" s="43">
        <f t="shared" si="1"/>
        <v>59674.83</v>
      </c>
    </row>
    <row r="58" spans="1:8" ht="12.75">
      <c r="A58" s="35" t="s">
        <v>64</v>
      </c>
      <c r="B58" s="35" t="s">
        <v>65</v>
      </c>
      <c r="C58" s="44">
        <f>C59+C63+C64+C67</f>
        <v>9737200</v>
      </c>
      <c r="D58" s="44">
        <f>D59+D63+D64+D67</f>
        <v>11176287.57</v>
      </c>
      <c r="E58" s="44">
        <f>E59+E63+E64+E67</f>
        <v>9876533.25</v>
      </c>
      <c r="F58" s="44">
        <f>F59+F63+F64+F67</f>
        <v>9279236.02</v>
      </c>
      <c r="G58" s="41">
        <f t="shared" si="0"/>
        <v>88.37042880420444</v>
      </c>
      <c r="H58" s="46">
        <f t="shared" si="1"/>
        <v>1299754.3200000003</v>
      </c>
    </row>
    <row r="59" spans="1:8" s="2" customFormat="1" ht="25.5">
      <c r="A59" s="24" t="s">
        <v>13</v>
      </c>
      <c r="B59" s="3" t="s">
        <v>66</v>
      </c>
      <c r="C59" s="47">
        <f>C60+C61+C62</f>
        <v>521400</v>
      </c>
      <c r="D59" s="47">
        <f>D60+D61+D62</f>
        <v>544472.03</v>
      </c>
      <c r="E59" s="47">
        <f>E60+E61+E62</f>
        <v>502082.45999999996</v>
      </c>
      <c r="F59" s="47">
        <f>F60+F61+F62</f>
        <v>405207.37</v>
      </c>
      <c r="G59" s="40">
        <f t="shared" si="0"/>
        <v>92.21455508008371</v>
      </c>
      <c r="H59" s="43">
        <f t="shared" si="1"/>
        <v>42389.570000000065</v>
      </c>
    </row>
    <row r="60" spans="1:8" s="2" customFormat="1" ht="12.75">
      <c r="A60" s="3" t="s">
        <v>15</v>
      </c>
      <c r="B60" s="3" t="s">
        <v>67</v>
      </c>
      <c r="C60" s="3">
        <v>398885</v>
      </c>
      <c r="D60" s="47">
        <v>417022.71</v>
      </c>
      <c r="E60" s="47">
        <v>384465.8</v>
      </c>
      <c r="F60" s="3">
        <v>311692.27</v>
      </c>
      <c r="G60" s="40">
        <f t="shared" si="0"/>
        <v>92.19301270187418</v>
      </c>
      <c r="H60" s="43">
        <f t="shared" si="1"/>
        <v>32556.910000000033</v>
      </c>
    </row>
    <row r="61" spans="1:8" s="2" customFormat="1" ht="12.75">
      <c r="A61" s="3" t="s">
        <v>17</v>
      </c>
      <c r="B61" s="3" t="s">
        <v>68</v>
      </c>
      <c r="C61" s="3">
        <v>120515</v>
      </c>
      <c r="D61" s="47">
        <v>127149.32</v>
      </c>
      <c r="E61" s="47">
        <v>117316.66</v>
      </c>
      <c r="F61" s="3">
        <v>91715.1</v>
      </c>
      <c r="G61" s="40">
        <f t="shared" si="0"/>
        <v>92.2668402788155</v>
      </c>
      <c r="H61" s="43">
        <f t="shared" si="1"/>
        <v>9832.660000000003</v>
      </c>
    </row>
    <row r="62" spans="1:8" s="2" customFormat="1" ht="12.75">
      <c r="A62" s="3" t="s">
        <v>36</v>
      </c>
      <c r="B62" s="3" t="s">
        <v>69</v>
      </c>
      <c r="C62" s="3">
        <v>2000</v>
      </c>
      <c r="D62" s="47">
        <v>300</v>
      </c>
      <c r="E62" s="47">
        <v>300</v>
      </c>
      <c r="F62" s="3">
        <v>1800</v>
      </c>
      <c r="G62" s="40">
        <f t="shared" si="0"/>
        <v>100</v>
      </c>
      <c r="H62" s="43">
        <f t="shared" si="1"/>
        <v>0</v>
      </c>
    </row>
    <row r="63" spans="1:8" s="2" customFormat="1" ht="12.75">
      <c r="A63" s="3" t="s">
        <v>24</v>
      </c>
      <c r="B63" s="3" t="s">
        <v>70</v>
      </c>
      <c r="C63" s="3">
        <v>193400</v>
      </c>
      <c r="D63" s="47">
        <v>714656.87</v>
      </c>
      <c r="E63" s="47">
        <v>632792.12</v>
      </c>
      <c r="F63" s="3">
        <v>169028.65</v>
      </c>
      <c r="G63" s="40">
        <f t="shared" si="0"/>
        <v>88.54488728275992</v>
      </c>
      <c r="H63" s="43">
        <f t="shared" si="1"/>
        <v>81864.75</v>
      </c>
    </row>
    <row r="64" spans="1:8" ht="12.75">
      <c r="A64" s="3" t="s">
        <v>28</v>
      </c>
      <c r="B64" s="3" t="s">
        <v>71</v>
      </c>
      <c r="C64" s="47">
        <f>C66</f>
        <v>22400</v>
      </c>
      <c r="D64" s="47">
        <f>D66+D65</f>
        <v>138158.66999999998</v>
      </c>
      <c r="E64" s="47">
        <f>E66+E65</f>
        <v>138158.66999999998</v>
      </c>
      <c r="F64" s="16">
        <f>F66</f>
        <v>5000</v>
      </c>
      <c r="G64" s="40">
        <f t="shared" si="0"/>
        <v>100</v>
      </c>
      <c r="H64" s="43">
        <f t="shared" si="1"/>
        <v>0</v>
      </c>
    </row>
    <row r="65" spans="1:8" ht="12.75">
      <c r="A65" s="33" t="s">
        <v>41</v>
      </c>
      <c r="B65" s="3" t="s">
        <v>353</v>
      </c>
      <c r="C65" s="47"/>
      <c r="D65" s="47">
        <v>121466.67</v>
      </c>
      <c r="E65" s="47">
        <v>121466.67</v>
      </c>
      <c r="F65" s="16"/>
      <c r="G65" s="40"/>
      <c r="H65" s="43"/>
    </row>
    <row r="66" spans="1:8" ht="12.75">
      <c r="A66" s="3" t="s">
        <v>29</v>
      </c>
      <c r="B66" s="3" t="s">
        <v>72</v>
      </c>
      <c r="C66" s="3">
        <v>22400</v>
      </c>
      <c r="D66" s="47">
        <v>16692</v>
      </c>
      <c r="E66" s="47">
        <v>16692</v>
      </c>
      <c r="F66" s="3">
        <v>5000</v>
      </c>
      <c r="G66" s="40">
        <f t="shared" si="0"/>
        <v>100</v>
      </c>
      <c r="H66" s="43">
        <f t="shared" si="1"/>
        <v>0</v>
      </c>
    </row>
    <row r="67" spans="1:8" ht="25.5">
      <c r="A67" s="24" t="s">
        <v>73</v>
      </c>
      <c r="B67" s="3" t="s">
        <v>74</v>
      </c>
      <c r="C67" s="3">
        <v>9000000</v>
      </c>
      <c r="D67" s="47">
        <v>9779000</v>
      </c>
      <c r="E67" s="47">
        <v>8603500</v>
      </c>
      <c r="F67" s="3">
        <v>8700000</v>
      </c>
      <c r="G67" s="40">
        <f t="shared" si="0"/>
        <v>87.97934349115451</v>
      </c>
      <c r="H67" s="43">
        <f t="shared" si="1"/>
        <v>1175500</v>
      </c>
    </row>
    <row r="68" spans="1:8" ht="12.75">
      <c r="A68" s="1" t="s">
        <v>75</v>
      </c>
      <c r="B68" s="1" t="s">
        <v>76</v>
      </c>
      <c r="C68" s="46">
        <f>C69</f>
        <v>1386800</v>
      </c>
      <c r="D68" s="46">
        <f>D69</f>
        <v>1392700</v>
      </c>
      <c r="E68" s="46">
        <f>E69</f>
        <v>1392700</v>
      </c>
      <c r="F68" s="46">
        <f>F69</f>
        <v>1329100</v>
      </c>
      <c r="G68" s="41">
        <f t="shared" si="0"/>
        <v>100</v>
      </c>
      <c r="H68" s="46">
        <f t="shared" si="1"/>
        <v>0</v>
      </c>
    </row>
    <row r="69" spans="1:8" ht="25.5">
      <c r="A69" s="24" t="s">
        <v>81</v>
      </c>
      <c r="B69" s="3" t="s">
        <v>82</v>
      </c>
      <c r="C69" s="47">
        <v>1386800</v>
      </c>
      <c r="D69" s="47">
        <v>1392700</v>
      </c>
      <c r="E69" s="47">
        <v>1392700</v>
      </c>
      <c r="F69" s="47">
        <v>1329100</v>
      </c>
      <c r="G69" s="40">
        <f t="shared" si="0"/>
        <v>100</v>
      </c>
      <c r="H69" s="43">
        <f t="shared" si="1"/>
        <v>0</v>
      </c>
    </row>
    <row r="70" spans="1:8" ht="25.5">
      <c r="A70" s="19" t="s">
        <v>83</v>
      </c>
      <c r="B70" s="1" t="s">
        <v>84</v>
      </c>
      <c r="C70" s="46">
        <f>C71+C75+C76+C78+C81+C82+C77</f>
        <v>1284300</v>
      </c>
      <c r="D70" s="46">
        <f>D71+D75+D76+D78+D81+D82+D77</f>
        <v>2069364</v>
      </c>
      <c r="E70" s="46">
        <f>E71+E75+E76+E78+E81+E82+E77</f>
        <v>2049120</v>
      </c>
      <c r="F70" s="46">
        <f>F71+F75+F76+F78+F81+F82+F77</f>
        <v>1945591.87</v>
      </c>
      <c r="G70" s="41">
        <f t="shared" si="0"/>
        <v>99.02172841510725</v>
      </c>
      <c r="H70" s="46">
        <f t="shared" si="1"/>
        <v>20244</v>
      </c>
    </row>
    <row r="71" spans="1:8" ht="25.5">
      <c r="A71" s="31" t="s">
        <v>13</v>
      </c>
      <c r="B71" s="3" t="s">
        <v>288</v>
      </c>
      <c r="C71" s="47">
        <f>C72+C73+C74</f>
        <v>455400</v>
      </c>
      <c r="D71" s="47">
        <f>D72+D73+D74</f>
        <v>474100</v>
      </c>
      <c r="E71" s="47">
        <f>E72+E73+E74</f>
        <v>474100</v>
      </c>
      <c r="F71" s="47">
        <f>F72+F73+F74</f>
        <v>625766.53</v>
      </c>
      <c r="G71" s="40">
        <f t="shared" si="0"/>
        <v>100</v>
      </c>
      <c r="H71" s="43">
        <f t="shared" si="1"/>
        <v>0</v>
      </c>
    </row>
    <row r="72" spans="1:8" ht="12.75">
      <c r="A72" s="13" t="s">
        <v>15</v>
      </c>
      <c r="B72" s="3" t="s">
        <v>284</v>
      </c>
      <c r="C72" s="47">
        <f>C85</f>
        <v>349800</v>
      </c>
      <c r="D72" s="47">
        <f aca="true" t="shared" si="3" ref="D72:F73">D85</f>
        <v>364132</v>
      </c>
      <c r="E72" s="47">
        <f t="shared" si="3"/>
        <v>364132</v>
      </c>
      <c r="F72" s="47">
        <f t="shared" si="3"/>
        <v>482621.18</v>
      </c>
      <c r="G72" s="40">
        <f t="shared" si="0"/>
        <v>100</v>
      </c>
      <c r="H72" s="43">
        <f t="shared" si="1"/>
        <v>0</v>
      </c>
    </row>
    <row r="73" spans="1:8" ht="12.75">
      <c r="A73" s="13" t="s">
        <v>17</v>
      </c>
      <c r="B73" s="3" t="s">
        <v>285</v>
      </c>
      <c r="C73" s="47">
        <f>C86</f>
        <v>105600</v>
      </c>
      <c r="D73" s="47">
        <f t="shared" si="3"/>
        <v>109968</v>
      </c>
      <c r="E73" s="47">
        <f t="shared" si="3"/>
        <v>109968</v>
      </c>
      <c r="F73" s="47">
        <f t="shared" si="3"/>
        <v>143145.35</v>
      </c>
      <c r="G73" s="40">
        <f aca="true" t="shared" si="4" ref="G73:G149">E73/D73*100</f>
        <v>100</v>
      </c>
      <c r="H73" s="43">
        <f aca="true" t="shared" si="5" ref="H73:H149">D73-E73</f>
        <v>0</v>
      </c>
    </row>
    <row r="74" spans="1:8" ht="12.75">
      <c r="A74" s="32" t="s">
        <v>36</v>
      </c>
      <c r="B74" s="3" t="s">
        <v>287</v>
      </c>
      <c r="C74" s="47"/>
      <c r="D74" s="47"/>
      <c r="E74" s="47"/>
      <c r="F74" s="47"/>
      <c r="G74" s="40"/>
      <c r="H74" s="43">
        <f t="shared" si="5"/>
        <v>0</v>
      </c>
    </row>
    <row r="75" spans="1:8" ht="12.75">
      <c r="A75" s="32" t="s">
        <v>24</v>
      </c>
      <c r="B75" s="3" t="s">
        <v>286</v>
      </c>
      <c r="C75" s="47">
        <f aca="true" t="shared" si="6" ref="C75:F76">C87+C100</f>
        <v>24000</v>
      </c>
      <c r="D75" s="47">
        <f t="shared" si="6"/>
        <v>10000</v>
      </c>
      <c r="E75" s="47">
        <f t="shared" si="6"/>
        <v>10000</v>
      </c>
      <c r="F75" s="47">
        <f>F87+F100</f>
        <v>57129.270000000004</v>
      </c>
      <c r="G75" s="40">
        <f t="shared" si="4"/>
        <v>100</v>
      </c>
      <c r="H75" s="43">
        <f t="shared" si="5"/>
        <v>0</v>
      </c>
    </row>
    <row r="76" spans="1:8" ht="12.75">
      <c r="A76" s="32" t="s">
        <v>26</v>
      </c>
      <c r="B76" s="3" t="s">
        <v>289</v>
      </c>
      <c r="C76" s="47">
        <f t="shared" si="6"/>
        <v>23000</v>
      </c>
      <c r="D76" s="47">
        <f t="shared" si="6"/>
        <v>0</v>
      </c>
      <c r="E76" s="47">
        <f t="shared" si="6"/>
        <v>0</v>
      </c>
      <c r="F76" s="47">
        <f t="shared" si="6"/>
        <v>0</v>
      </c>
      <c r="G76" s="40" t="e">
        <f t="shared" si="4"/>
        <v>#DIV/0!</v>
      </c>
      <c r="H76" s="43">
        <f t="shared" si="5"/>
        <v>0</v>
      </c>
    </row>
    <row r="77" spans="1:8" ht="25.5">
      <c r="A77" s="24" t="s">
        <v>234</v>
      </c>
      <c r="B77" s="3" t="s">
        <v>297</v>
      </c>
      <c r="C77" s="47">
        <f>C89</f>
        <v>0</v>
      </c>
      <c r="D77" s="47">
        <f>D89</f>
        <v>186630</v>
      </c>
      <c r="E77" s="47">
        <v>186630</v>
      </c>
      <c r="F77" s="47"/>
      <c r="G77" s="40"/>
      <c r="H77" s="43"/>
    </row>
    <row r="78" spans="1:8" ht="12.75">
      <c r="A78" s="32" t="s">
        <v>28</v>
      </c>
      <c r="B78" s="3" t="s">
        <v>290</v>
      </c>
      <c r="C78" s="47">
        <f>C79+C80</f>
        <v>0</v>
      </c>
      <c r="D78" s="47">
        <f>D79+D80</f>
        <v>555934</v>
      </c>
      <c r="E78" s="47">
        <f>E79+E80</f>
        <v>535690</v>
      </c>
      <c r="F78" s="47">
        <f>F79+F80</f>
        <v>20200</v>
      </c>
      <c r="G78" s="40"/>
      <c r="H78" s="43">
        <f t="shared" si="5"/>
        <v>20244</v>
      </c>
    </row>
    <row r="79" spans="1:8" ht="12.75">
      <c r="A79" s="32" t="s">
        <v>41</v>
      </c>
      <c r="B79" s="3" t="s">
        <v>291</v>
      </c>
      <c r="C79" s="47">
        <f>C91</f>
        <v>0</v>
      </c>
      <c r="D79" s="47">
        <f>D91+D102</f>
        <v>10000</v>
      </c>
      <c r="E79" s="47">
        <f>E91+E102</f>
        <v>10000</v>
      </c>
      <c r="F79" s="47">
        <f>F91+F102</f>
        <v>10000</v>
      </c>
      <c r="G79" s="40"/>
      <c r="H79" s="43">
        <f t="shared" si="5"/>
        <v>0</v>
      </c>
    </row>
    <row r="80" spans="1:8" ht="12.75">
      <c r="A80" s="32" t="s">
        <v>29</v>
      </c>
      <c r="B80" s="3" t="s">
        <v>292</v>
      </c>
      <c r="C80" s="47">
        <f>C92</f>
        <v>0</v>
      </c>
      <c r="D80" s="47">
        <f>D92+D95+D103</f>
        <v>545934</v>
      </c>
      <c r="E80" s="47">
        <f>E92+E95</f>
        <v>525690</v>
      </c>
      <c r="F80" s="47">
        <f>F92</f>
        <v>10200</v>
      </c>
      <c r="G80" s="40"/>
      <c r="H80" s="43">
        <f t="shared" si="5"/>
        <v>20244</v>
      </c>
    </row>
    <row r="81" spans="1:8" ht="25.5">
      <c r="A81" s="24" t="s">
        <v>73</v>
      </c>
      <c r="B81" s="3" t="s">
        <v>293</v>
      </c>
      <c r="C81" s="47">
        <f>C96</f>
        <v>700000</v>
      </c>
      <c r="D81" s="47">
        <f>D96</f>
        <v>700000</v>
      </c>
      <c r="E81" s="47">
        <f>E96</f>
        <v>700000</v>
      </c>
      <c r="F81" s="47">
        <f>F96</f>
        <v>1034196.07</v>
      </c>
      <c r="G81" s="40">
        <f t="shared" si="4"/>
        <v>100</v>
      </c>
      <c r="H81" s="43">
        <f t="shared" si="5"/>
        <v>0</v>
      </c>
    </row>
    <row r="82" spans="1:8" ht="25.5">
      <c r="A82" s="24" t="s">
        <v>81</v>
      </c>
      <c r="B82" s="3" t="s">
        <v>294</v>
      </c>
      <c r="C82" s="47">
        <f>C93</f>
        <v>81900</v>
      </c>
      <c r="D82" s="47">
        <f>D93+D98</f>
        <v>142700</v>
      </c>
      <c r="E82" s="47">
        <f>E93+E98</f>
        <v>142700</v>
      </c>
      <c r="F82" s="47">
        <f>F93+F98</f>
        <v>208300</v>
      </c>
      <c r="G82" s="40">
        <f t="shared" si="4"/>
        <v>100</v>
      </c>
      <c r="H82" s="43">
        <f t="shared" si="5"/>
        <v>0</v>
      </c>
    </row>
    <row r="83" spans="1:8" ht="12.75">
      <c r="A83" s="35" t="s">
        <v>85</v>
      </c>
      <c r="B83" s="35" t="s">
        <v>86</v>
      </c>
      <c r="C83" s="44">
        <f>C84+C87+C88+C90+C93+C89</f>
        <v>537300</v>
      </c>
      <c r="D83" s="44">
        <f>D84+D87+D88+D90+D93+D89</f>
        <v>733430</v>
      </c>
      <c r="E83" s="44">
        <f>E84+E87+E88+E90+E93+E89</f>
        <v>733430</v>
      </c>
      <c r="F83" s="44">
        <f>F84+F87+F88+F90+F93+F89</f>
        <v>752900</v>
      </c>
      <c r="G83" s="41">
        <f t="shared" si="4"/>
        <v>100</v>
      </c>
      <c r="H83" s="46">
        <f t="shared" si="5"/>
        <v>0</v>
      </c>
    </row>
    <row r="84" spans="1:8" ht="25.5">
      <c r="A84" s="24" t="s">
        <v>13</v>
      </c>
      <c r="B84" s="3" t="s">
        <v>87</v>
      </c>
      <c r="C84" s="47">
        <f>C85+C86</f>
        <v>455400</v>
      </c>
      <c r="D84" s="47">
        <f>D85+D86</f>
        <v>474100</v>
      </c>
      <c r="E84" s="47">
        <f>E85+E86</f>
        <v>474100</v>
      </c>
      <c r="F84" s="47">
        <f>F85+F86</f>
        <v>625766.53</v>
      </c>
      <c r="G84" s="40">
        <f t="shared" si="4"/>
        <v>100</v>
      </c>
      <c r="H84" s="43">
        <f t="shared" si="5"/>
        <v>0</v>
      </c>
    </row>
    <row r="85" spans="1:8" ht="12.75">
      <c r="A85" s="3" t="s">
        <v>15</v>
      </c>
      <c r="B85" s="3" t="s">
        <v>88</v>
      </c>
      <c r="C85" s="47">
        <v>349800</v>
      </c>
      <c r="D85" s="38">
        <v>364132</v>
      </c>
      <c r="E85" s="38">
        <v>364132</v>
      </c>
      <c r="F85" s="3">
        <v>482621.18</v>
      </c>
      <c r="G85" s="40">
        <f t="shared" si="4"/>
        <v>100</v>
      </c>
      <c r="H85" s="43">
        <f t="shared" si="5"/>
        <v>0</v>
      </c>
    </row>
    <row r="86" spans="1:8" ht="12.75">
      <c r="A86" s="3" t="s">
        <v>17</v>
      </c>
      <c r="B86" s="3" t="s">
        <v>89</v>
      </c>
      <c r="C86" s="47">
        <v>105600</v>
      </c>
      <c r="D86" s="38">
        <v>109968</v>
      </c>
      <c r="E86" s="38">
        <v>109968</v>
      </c>
      <c r="F86" s="3">
        <v>143145.35</v>
      </c>
      <c r="G86" s="40">
        <f t="shared" si="4"/>
        <v>100</v>
      </c>
      <c r="H86" s="43">
        <f t="shared" si="5"/>
        <v>0</v>
      </c>
    </row>
    <row r="87" spans="1:8" ht="12.75">
      <c r="A87" s="3" t="s">
        <v>24</v>
      </c>
      <c r="B87" s="3" t="s">
        <v>90</v>
      </c>
      <c r="C87" s="3"/>
      <c r="D87" s="47">
        <v>0</v>
      </c>
      <c r="E87" s="47">
        <v>0</v>
      </c>
      <c r="F87" s="3">
        <v>48633.47</v>
      </c>
      <c r="G87" s="40"/>
      <c r="H87" s="43">
        <f t="shared" si="5"/>
        <v>0</v>
      </c>
    </row>
    <row r="88" spans="1:8" ht="12.75">
      <c r="A88" s="3" t="s">
        <v>26</v>
      </c>
      <c r="B88" s="3" t="s">
        <v>91</v>
      </c>
      <c r="C88" s="3"/>
      <c r="D88" s="47">
        <v>0</v>
      </c>
      <c r="E88" s="47">
        <v>0</v>
      </c>
      <c r="F88" s="3"/>
      <c r="G88" s="40"/>
      <c r="H88" s="43">
        <f t="shared" si="5"/>
        <v>0</v>
      </c>
    </row>
    <row r="89" spans="1:8" ht="25.5">
      <c r="A89" s="24" t="s">
        <v>234</v>
      </c>
      <c r="B89" s="3" t="s">
        <v>341</v>
      </c>
      <c r="C89" s="3"/>
      <c r="D89" s="47">
        <v>186630</v>
      </c>
      <c r="E89" s="47">
        <v>186630</v>
      </c>
      <c r="F89" s="3"/>
      <c r="G89" s="40"/>
      <c r="H89" s="43">
        <f t="shared" si="5"/>
        <v>0</v>
      </c>
    </row>
    <row r="90" spans="1:8" ht="12.75">
      <c r="A90" s="3" t="s">
        <v>28</v>
      </c>
      <c r="B90" s="3" t="s">
        <v>92</v>
      </c>
      <c r="C90" s="3"/>
      <c r="D90" s="47">
        <f>D91+D92</f>
        <v>0</v>
      </c>
      <c r="E90" s="47">
        <f>E91+E92</f>
        <v>0</v>
      </c>
      <c r="F90" s="16">
        <f>F91+F92</f>
        <v>10200</v>
      </c>
      <c r="G90" s="40"/>
      <c r="H90" s="43">
        <f t="shared" si="5"/>
        <v>0</v>
      </c>
    </row>
    <row r="91" spans="1:8" ht="12.75">
      <c r="A91" s="3" t="s">
        <v>41</v>
      </c>
      <c r="B91" s="3" t="s">
        <v>93</v>
      </c>
      <c r="C91" s="3"/>
      <c r="D91" s="47">
        <v>0</v>
      </c>
      <c r="E91" s="47">
        <v>0</v>
      </c>
      <c r="F91" s="3"/>
      <c r="G91" s="40"/>
      <c r="H91" s="43">
        <f t="shared" si="5"/>
        <v>0</v>
      </c>
    </row>
    <row r="92" spans="1:8" ht="12.75">
      <c r="A92" s="3" t="s">
        <v>29</v>
      </c>
      <c r="B92" s="3" t="s">
        <v>94</v>
      </c>
      <c r="C92" s="3"/>
      <c r="D92" s="47">
        <v>0</v>
      </c>
      <c r="E92" s="47">
        <v>0</v>
      </c>
      <c r="F92" s="3">
        <v>10200</v>
      </c>
      <c r="G92" s="40"/>
      <c r="H92" s="43">
        <f t="shared" si="5"/>
        <v>0</v>
      </c>
    </row>
    <row r="93" spans="1:8" ht="25.5">
      <c r="A93" s="24" t="s">
        <v>81</v>
      </c>
      <c r="B93" s="3" t="s">
        <v>95</v>
      </c>
      <c r="C93" s="47">
        <v>81900</v>
      </c>
      <c r="D93" s="47">
        <v>72700</v>
      </c>
      <c r="E93" s="47">
        <v>72700</v>
      </c>
      <c r="F93" s="47">
        <v>68300</v>
      </c>
      <c r="G93" s="40">
        <f t="shared" si="4"/>
        <v>100</v>
      </c>
      <c r="H93" s="43">
        <f t="shared" si="5"/>
        <v>0</v>
      </c>
    </row>
    <row r="94" spans="1:8" ht="51">
      <c r="A94" s="36" t="s">
        <v>96</v>
      </c>
      <c r="B94" s="35" t="s">
        <v>97</v>
      </c>
      <c r="C94" s="44">
        <f>C96</f>
        <v>700000</v>
      </c>
      <c r="D94" s="44">
        <f>D96+D95</f>
        <v>1225690</v>
      </c>
      <c r="E94" s="44">
        <f>E96+E95</f>
        <v>1225690</v>
      </c>
      <c r="F94" s="44">
        <f>F96</f>
        <v>1034196.07</v>
      </c>
      <c r="G94" s="41">
        <f t="shared" si="4"/>
        <v>100</v>
      </c>
      <c r="H94" s="46">
        <f t="shared" si="5"/>
        <v>0</v>
      </c>
    </row>
    <row r="95" spans="1:8" ht="12.75">
      <c r="A95" s="3" t="s">
        <v>29</v>
      </c>
      <c r="B95" s="3" t="s">
        <v>354</v>
      </c>
      <c r="C95" s="44"/>
      <c r="D95" s="48">
        <v>525690</v>
      </c>
      <c r="E95" s="48">
        <v>525690</v>
      </c>
      <c r="F95" s="48"/>
      <c r="G95" s="41"/>
      <c r="H95" s="46"/>
    </row>
    <row r="96" spans="1:8" ht="25.5">
      <c r="A96" s="24" t="s">
        <v>73</v>
      </c>
      <c r="B96" s="3" t="s">
        <v>98</v>
      </c>
      <c r="C96" s="47">
        <v>700000</v>
      </c>
      <c r="D96" s="47">
        <v>700000</v>
      </c>
      <c r="E96" s="47">
        <v>700000</v>
      </c>
      <c r="F96" s="47">
        <v>1034196.07</v>
      </c>
      <c r="G96" s="40">
        <f t="shared" si="4"/>
        <v>100</v>
      </c>
      <c r="H96" s="43">
        <f t="shared" si="5"/>
        <v>0</v>
      </c>
    </row>
    <row r="97" spans="1:8" ht="12.75">
      <c r="A97" s="35" t="s">
        <v>99</v>
      </c>
      <c r="B97" s="1" t="s">
        <v>100</v>
      </c>
      <c r="C97" s="47"/>
      <c r="D97" s="47">
        <f>D98</f>
        <v>70000</v>
      </c>
      <c r="E97" s="47">
        <f>E98</f>
        <v>70000</v>
      </c>
      <c r="F97" s="47">
        <f>F98</f>
        <v>140000</v>
      </c>
      <c r="G97" s="40"/>
      <c r="H97" s="43"/>
    </row>
    <row r="98" spans="1:8" ht="25.5">
      <c r="A98" s="24" t="s">
        <v>81</v>
      </c>
      <c r="B98" s="3" t="s">
        <v>350</v>
      </c>
      <c r="C98" s="47"/>
      <c r="D98" s="47">
        <v>70000</v>
      </c>
      <c r="E98" s="47">
        <v>70000</v>
      </c>
      <c r="F98" s="47">
        <v>140000</v>
      </c>
      <c r="G98" s="40"/>
      <c r="H98" s="43"/>
    </row>
    <row r="99" spans="1:8" ht="38.25">
      <c r="A99" s="36" t="s">
        <v>106</v>
      </c>
      <c r="B99" s="35" t="s">
        <v>107</v>
      </c>
      <c r="C99" s="44">
        <f>C100+C101</f>
        <v>47000</v>
      </c>
      <c r="D99" s="44">
        <f>D100+D101+D102+D103</f>
        <v>40244</v>
      </c>
      <c r="E99" s="44">
        <f>E100+E101+E102</f>
        <v>20000</v>
      </c>
      <c r="F99" s="44">
        <f>F100+F101+F102</f>
        <v>18495.8</v>
      </c>
      <c r="G99" s="41">
        <f t="shared" si="4"/>
        <v>49.696849219759464</v>
      </c>
      <c r="H99" s="46">
        <f t="shared" si="5"/>
        <v>20244</v>
      </c>
    </row>
    <row r="100" spans="1:8" ht="12.75">
      <c r="A100" s="3" t="s">
        <v>24</v>
      </c>
      <c r="B100" s="3" t="s">
        <v>108</v>
      </c>
      <c r="C100" s="47">
        <v>24000</v>
      </c>
      <c r="D100" s="16">
        <v>10000</v>
      </c>
      <c r="E100" s="3">
        <v>10000</v>
      </c>
      <c r="F100" s="47">
        <v>8495.8</v>
      </c>
      <c r="G100" s="40">
        <f t="shared" si="4"/>
        <v>100</v>
      </c>
      <c r="H100" s="43">
        <f t="shared" si="5"/>
        <v>0</v>
      </c>
    </row>
    <row r="101" spans="1:8" ht="12.75">
      <c r="A101" s="3" t="s">
        <v>26</v>
      </c>
      <c r="B101" s="3" t="s">
        <v>109</v>
      </c>
      <c r="C101" s="47">
        <v>23000</v>
      </c>
      <c r="D101" s="47"/>
      <c r="E101" s="47">
        <v>0</v>
      </c>
      <c r="F101" s="47"/>
      <c r="G101" s="40" t="e">
        <f t="shared" si="4"/>
        <v>#DIV/0!</v>
      </c>
      <c r="H101" s="43">
        <f t="shared" si="5"/>
        <v>0</v>
      </c>
    </row>
    <row r="102" spans="1:8" ht="12.75">
      <c r="A102" s="3" t="s">
        <v>41</v>
      </c>
      <c r="B102" s="3" t="s">
        <v>358</v>
      </c>
      <c r="C102" s="47"/>
      <c r="D102" s="16">
        <v>10000</v>
      </c>
      <c r="E102" s="3">
        <v>10000</v>
      </c>
      <c r="F102" s="47">
        <v>10000</v>
      </c>
      <c r="G102" s="40"/>
      <c r="H102" s="43"/>
    </row>
    <row r="103" spans="1:8" ht="12.75">
      <c r="A103" s="3" t="s">
        <v>29</v>
      </c>
      <c r="B103" s="3" t="s">
        <v>367</v>
      </c>
      <c r="C103" s="47"/>
      <c r="D103" s="16">
        <v>20244</v>
      </c>
      <c r="E103" s="3"/>
      <c r="F103" s="47"/>
      <c r="G103" s="40"/>
      <c r="H103" s="43"/>
    </row>
    <row r="104" spans="1:8" ht="12.75">
      <c r="A104" s="1" t="s">
        <v>110</v>
      </c>
      <c r="B104" s="1" t="s">
        <v>111</v>
      </c>
      <c r="C104" s="46">
        <f>C105+C109+C110+C111+C114+C115+C116</f>
        <v>14310500</v>
      </c>
      <c r="D104" s="46">
        <f>D105+D109+D110+D111+D114+D115+D116</f>
        <v>20690992.75</v>
      </c>
      <c r="E104" s="46">
        <f>E105+E109+E110+E111+E114+E115+E116</f>
        <v>16762478.9</v>
      </c>
      <c r="F104" s="46">
        <f>F105+F109+F110+F111+F114+F115+F116+F113</f>
        <v>26766181.23</v>
      </c>
      <c r="G104" s="41">
        <f t="shared" si="4"/>
        <v>81.01341053343127</v>
      </c>
      <c r="H104" s="46">
        <f t="shared" si="5"/>
        <v>3928513.8499999996</v>
      </c>
    </row>
    <row r="105" spans="1:8" ht="25.5">
      <c r="A105" s="31" t="s">
        <v>13</v>
      </c>
      <c r="B105" s="3" t="s">
        <v>288</v>
      </c>
      <c r="C105" s="47">
        <f>C106+C107+C108</f>
        <v>2822000</v>
      </c>
      <c r="D105" s="47">
        <f>D106+D107+D108</f>
        <v>2802437.5</v>
      </c>
      <c r="E105" s="47">
        <f>E106+E107+E108</f>
        <v>2802437.5</v>
      </c>
      <c r="F105" s="47">
        <f>F106+F107+F108</f>
        <v>2778526.04</v>
      </c>
      <c r="G105" s="40">
        <f t="shared" si="4"/>
        <v>100</v>
      </c>
      <c r="H105" s="43">
        <f t="shared" si="5"/>
        <v>0</v>
      </c>
    </row>
    <row r="106" spans="1:8" ht="12.75">
      <c r="A106" s="13" t="s">
        <v>15</v>
      </c>
      <c r="B106" s="3" t="s">
        <v>284</v>
      </c>
      <c r="C106" s="47">
        <f>C119</f>
        <v>2165900</v>
      </c>
      <c r="D106" s="47">
        <f aca="true" t="shared" si="7" ref="D106:F108">D119</f>
        <v>2154572.85</v>
      </c>
      <c r="E106" s="47">
        <f t="shared" si="7"/>
        <v>2154572.85</v>
      </c>
      <c r="F106" s="47">
        <f t="shared" si="7"/>
        <v>2141054.93</v>
      </c>
      <c r="G106" s="40">
        <f t="shared" si="4"/>
        <v>100</v>
      </c>
      <c r="H106" s="43">
        <f t="shared" si="5"/>
        <v>0</v>
      </c>
    </row>
    <row r="107" spans="1:8" ht="12.75">
      <c r="A107" s="13" t="s">
        <v>17</v>
      </c>
      <c r="B107" s="3" t="s">
        <v>285</v>
      </c>
      <c r="C107" s="47">
        <f>C120</f>
        <v>654100</v>
      </c>
      <c r="D107" s="47">
        <f t="shared" si="7"/>
        <v>647864.65</v>
      </c>
      <c r="E107" s="47">
        <f t="shared" si="7"/>
        <v>647864.65</v>
      </c>
      <c r="F107" s="47">
        <f t="shared" si="7"/>
        <v>636471.11</v>
      </c>
      <c r="G107" s="40">
        <f t="shared" si="4"/>
        <v>100</v>
      </c>
      <c r="H107" s="43">
        <f t="shared" si="5"/>
        <v>0</v>
      </c>
    </row>
    <row r="108" spans="1:8" ht="12.75">
      <c r="A108" s="32" t="s">
        <v>36</v>
      </c>
      <c r="B108" s="3" t="s">
        <v>287</v>
      </c>
      <c r="C108" s="47">
        <f>C121</f>
        <v>2000</v>
      </c>
      <c r="D108" s="47">
        <f t="shared" si="7"/>
        <v>0</v>
      </c>
      <c r="E108" s="47">
        <f t="shared" si="7"/>
        <v>0</v>
      </c>
      <c r="F108" s="47">
        <f t="shared" si="7"/>
        <v>1000</v>
      </c>
      <c r="G108" s="40" t="e">
        <f t="shared" si="4"/>
        <v>#DIV/0!</v>
      </c>
      <c r="H108" s="43">
        <f t="shared" si="5"/>
        <v>0</v>
      </c>
    </row>
    <row r="109" spans="1:8" ht="12.75">
      <c r="A109" s="32" t="s">
        <v>24</v>
      </c>
      <c r="B109" s="3" t="s">
        <v>286</v>
      </c>
      <c r="C109" s="47">
        <f>C122+C130+C133</f>
        <v>2740600</v>
      </c>
      <c r="D109" s="47">
        <f>D122+D130+D133</f>
        <v>3358796.52</v>
      </c>
      <c r="E109" s="47">
        <f>E122+E130+E133</f>
        <v>1556970.47</v>
      </c>
      <c r="F109" s="47">
        <f>F122+F130+F133</f>
        <v>1536595.52</v>
      </c>
      <c r="G109" s="40">
        <f t="shared" si="4"/>
        <v>46.35501021657603</v>
      </c>
      <c r="H109" s="43">
        <f t="shared" si="5"/>
        <v>1801826.05</v>
      </c>
    </row>
    <row r="110" spans="1:8" ht="12.75">
      <c r="A110" s="32" t="s">
        <v>26</v>
      </c>
      <c r="B110" s="3" t="s">
        <v>289</v>
      </c>
      <c r="C110" s="47">
        <f>C134</f>
        <v>15000</v>
      </c>
      <c r="D110" s="47">
        <f>D134+D123</f>
        <v>64575.2</v>
      </c>
      <c r="E110" s="47">
        <f>E134+E123</f>
        <v>64575.2</v>
      </c>
      <c r="F110" s="47">
        <f>F134+F123</f>
        <v>56183.29</v>
      </c>
      <c r="G110" s="40">
        <f t="shared" si="4"/>
        <v>100</v>
      </c>
      <c r="H110" s="43">
        <f t="shared" si="5"/>
        <v>0</v>
      </c>
    </row>
    <row r="111" spans="1:8" ht="12.75">
      <c r="A111" s="32" t="s">
        <v>28</v>
      </c>
      <c r="B111" s="3" t="s">
        <v>290</v>
      </c>
      <c r="C111" s="47">
        <f>C112+C113</f>
        <v>358700</v>
      </c>
      <c r="D111" s="47">
        <f>D112+D113</f>
        <v>364080.59</v>
      </c>
      <c r="E111" s="47">
        <f>E112+E113</f>
        <v>364080.59</v>
      </c>
      <c r="F111" s="47">
        <f>F112</f>
        <v>116220</v>
      </c>
      <c r="G111" s="40">
        <f t="shared" si="4"/>
        <v>100</v>
      </c>
      <c r="H111" s="43">
        <f t="shared" si="5"/>
        <v>0</v>
      </c>
    </row>
    <row r="112" spans="1:8" ht="12.75">
      <c r="A112" s="32" t="s">
        <v>41</v>
      </c>
      <c r="B112" s="3" t="s">
        <v>291</v>
      </c>
      <c r="C112" s="47">
        <f>C135</f>
        <v>50000</v>
      </c>
      <c r="D112" s="47">
        <f>D135+D124</f>
        <v>28800</v>
      </c>
      <c r="E112" s="47">
        <f>E135+E124</f>
        <v>28800</v>
      </c>
      <c r="F112" s="47">
        <f>F135+F124</f>
        <v>116220</v>
      </c>
      <c r="G112" s="40">
        <f t="shared" si="4"/>
        <v>100</v>
      </c>
      <c r="H112" s="43">
        <f t="shared" si="5"/>
        <v>0</v>
      </c>
    </row>
    <row r="113" spans="1:8" ht="12.75">
      <c r="A113" s="32" t="s">
        <v>29</v>
      </c>
      <c r="B113" s="3" t="s">
        <v>292</v>
      </c>
      <c r="C113" s="47">
        <f>C125</f>
        <v>308700</v>
      </c>
      <c r="D113" s="47">
        <f>D125</f>
        <v>335280.59</v>
      </c>
      <c r="E113" s="47">
        <f>E125</f>
        <v>335280.59</v>
      </c>
      <c r="F113" s="47">
        <f>F125</f>
        <v>470634.41</v>
      </c>
      <c r="G113" s="40">
        <f t="shared" si="4"/>
        <v>100</v>
      </c>
      <c r="H113" s="43">
        <f t="shared" si="5"/>
        <v>0</v>
      </c>
    </row>
    <row r="114" spans="1:8" ht="25.5">
      <c r="A114" s="24" t="s">
        <v>73</v>
      </c>
      <c r="B114" s="3" t="s">
        <v>293</v>
      </c>
      <c r="C114" s="47">
        <f>C136+C137</f>
        <v>1215000</v>
      </c>
      <c r="D114" s="47">
        <f>D136+D137</f>
        <v>4246502.9399999995</v>
      </c>
      <c r="E114" s="47">
        <f>E136+E137</f>
        <v>4228215.140000001</v>
      </c>
      <c r="F114" s="47">
        <f>F136+F137</f>
        <v>9284814</v>
      </c>
      <c r="G114" s="40">
        <f t="shared" si="4"/>
        <v>99.56934446394146</v>
      </c>
      <c r="H114" s="43">
        <f t="shared" si="5"/>
        <v>18287.799999998882</v>
      </c>
    </row>
    <row r="115" spans="1:8" ht="38.25">
      <c r="A115" s="24" t="s">
        <v>119</v>
      </c>
      <c r="B115" s="3" t="s">
        <v>295</v>
      </c>
      <c r="C115" s="47">
        <f>C126+C138+C128</f>
        <v>3883200</v>
      </c>
      <c r="D115" s="47">
        <f>D126+D138+D128</f>
        <v>4813600</v>
      </c>
      <c r="E115" s="47">
        <f>E126+E138+E128</f>
        <v>4443200</v>
      </c>
      <c r="F115" s="47">
        <f>F126+F138+F128</f>
        <v>6391038.97</v>
      </c>
      <c r="G115" s="40">
        <f t="shared" si="4"/>
        <v>92.30513544955959</v>
      </c>
      <c r="H115" s="43">
        <f t="shared" si="5"/>
        <v>370400</v>
      </c>
    </row>
    <row r="116" spans="1:8" ht="25.5">
      <c r="A116" s="24" t="s">
        <v>81</v>
      </c>
      <c r="B116" s="3" t="s">
        <v>294</v>
      </c>
      <c r="C116" s="47">
        <f>C131</f>
        <v>3276000</v>
      </c>
      <c r="D116" s="47">
        <f>D131+D139</f>
        <v>5041000</v>
      </c>
      <c r="E116" s="47">
        <f>E131+E139</f>
        <v>3303000</v>
      </c>
      <c r="F116" s="47">
        <f>F131+F139</f>
        <v>6132169</v>
      </c>
      <c r="G116" s="40">
        <f t="shared" si="4"/>
        <v>65.52271374727236</v>
      </c>
      <c r="H116" s="43">
        <f t="shared" si="5"/>
        <v>1738000</v>
      </c>
    </row>
    <row r="117" spans="1:8" ht="12.75">
      <c r="A117" s="35" t="s">
        <v>2</v>
      </c>
      <c r="B117" s="35" t="s">
        <v>112</v>
      </c>
      <c r="C117" s="44">
        <f>C118+C122+C125+C126</f>
        <v>7282900</v>
      </c>
      <c r="D117" s="44">
        <f>D118+D122+D125+D126+D123+D124</f>
        <v>8418500</v>
      </c>
      <c r="E117" s="44">
        <f>E118+E122+E125+E126+E123+E124</f>
        <v>8048100</v>
      </c>
      <c r="F117" s="44">
        <f>F118+F122+F125+F126+F123+F124</f>
        <v>9242600</v>
      </c>
      <c r="G117" s="41">
        <f t="shared" si="4"/>
        <v>95.60016630040981</v>
      </c>
      <c r="H117" s="46">
        <f t="shared" si="5"/>
        <v>370400</v>
      </c>
    </row>
    <row r="118" spans="1:8" ht="25.5">
      <c r="A118" s="24" t="s">
        <v>13</v>
      </c>
      <c r="B118" s="3" t="s">
        <v>113</v>
      </c>
      <c r="C118" s="47">
        <f>C119+C120+C121</f>
        <v>2822000</v>
      </c>
      <c r="D118" s="47">
        <f>D119+D120+D121</f>
        <v>2802437.5</v>
      </c>
      <c r="E118" s="47">
        <f>E119+E120+E121</f>
        <v>2802437.5</v>
      </c>
      <c r="F118" s="47">
        <f>F119+F120+F121</f>
        <v>2778526.04</v>
      </c>
      <c r="G118" s="40">
        <f t="shared" si="4"/>
        <v>100</v>
      </c>
      <c r="H118" s="43">
        <f t="shared" si="5"/>
        <v>0</v>
      </c>
    </row>
    <row r="119" spans="1:8" ht="12.75">
      <c r="A119" s="3" t="s">
        <v>15</v>
      </c>
      <c r="B119" s="3" t="s">
        <v>114</v>
      </c>
      <c r="C119" s="47">
        <v>2165900</v>
      </c>
      <c r="D119" s="47">
        <v>2154572.85</v>
      </c>
      <c r="E119" s="47">
        <v>2154572.85</v>
      </c>
      <c r="F119" s="3">
        <v>2141054.93</v>
      </c>
      <c r="G119" s="40">
        <f t="shared" si="4"/>
        <v>100</v>
      </c>
      <c r="H119" s="43">
        <f t="shared" si="5"/>
        <v>0</v>
      </c>
    </row>
    <row r="120" spans="1:8" ht="12.75">
      <c r="A120" s="3" t="s">
        <v>17</v>
      </c>
      <c r="B120" s="3" t="s">
        <v>115</v>
      </c>
      <c r="C120" s="47">
        <v>654100</v>
      </c>
      <c r="D120" s="47">
        <v>647864.65</v>
      </c>
      <c r="E120" s="47">
        <v>647864.65</v>
      </c>
      <c r="F120" s="3">
        <v>636471.11</v>
      </c>
      <c r="G120" s="40">
        <f t="shared" si="4"/>
        <v>100</v>
      </c>
      <c r="H120" s="43">
        <f t="shared" si="5"/>
        <v>0</v>
      </c>
    </row>
    <row r="121" spans="1:8" ht="12.75">
      <c r="A121" s="3" t="s">
        <v>36</v>
      </c>
      <c r="B121" s="3" t="s">
        <v>116</v>
      </c>
      <c r="C121" s="47">
        <v>2000</v>
      </c>
      <c r="D121" s="47"/>
      <c r="E121" s="47">
        <v>0</v>
      </c>
      <c r="F121" s="3">
        <v>1000</v>
      </c>
      <c r="G121" s="40" t="e">
        <f t="shared" si="4"/>
        <v>#DIV/0!</v>
      </c>
      <c r="H121" s="43">
        <f t="shared" si="5"/>
        <v>0</v>
      </c>
    </row>
    <row r="122" spans="1:8" ht="12.75">
      <c r="A122" s="3" t="s">
        <v>24</v>
      </c>
      <c r="B122" s="3" t="s">
        <v>117</v>
      </c>
      <c r="C122" s="3">
        <v>531600</v>
      </c>
      <c r="D122" s="47">
        <v>520381.91</v>
      </c>
      <c r="E122" s="47">
        <v>520381.91</v>
      </c>
      <c r="F122" s="3">
        <v>346319.55</v>
      </c>
      <c r="G122" s="40">
        <f t="shared" si="4"/>
        <v>100</v>
      </c>
      <c r="H122" s="43">
        <f t="shared" si="5"/>
        <v>0</v>
      </c>
    </row>
    <row r="123" spans="1:8" ht="12.75">
      <c r="A123" s="32" t="s">
        <v>26</v>
      </c>
      <c r="B123" s="3" t="s">
        <v>342</v>
      </c>
      <c r="C123" s="47"/>
      <c r="D123" s="47">
        <v>45000</v>
      </c>
      <c r="E123" s="47">
        <v>45000</v>
      </c>
      <c r="F123" s="16">
        <v>45000</v>
      </c>
      <c r="G123" s="40">
        <f>E123/D123*100</f>
        <v>100</v>
      </c>
      <c r="H123" s="43">
        <f>D123-E123</f>
        <v>0</v>
      </c>
    </row>
    <row r="124" spans="1:8" ht="12.75">
      <c r="A124" s="32" t="s">
        <v>41</v>
      </c>
      <c r="B124" s="3" t="s">
        <v>355</v>
      </c>
      <c r="C124" s="47"/>
      <c r="D124" s="47">
        <v>28800</v>
      </c>
      <c r="E124" s="47">
        <v>28800</v>
      </c>
      <c r="F124" s="16">
        <v>26220</v>
      </c>
      <c r="G124" s="40"/>
      <c r="H124" s="43"/>
    </row>
    <row r="125" spans="1:8" ht="12.75">
      <c r="A125" s="3" t="s">
        <v>29</v>
      </c>
      <c r="B125" s="3" t="s">
        <v>118</v>
      </c>
      <c r="C125" s="3">
        <v>308700</v>
      </c>
      <c r="D125" s="47">
        <v>335280.59</v>
      </c>
      <c r="E125" s="47">
        <v>335280.59</v>
      </c>
      <c r="F125" s="3">
        <v>470634.41</v>
      </c>
      <c r="G125" s="40">
        <f t="shared" si="4"/>
        <v>100</v>
      </c>
      <c r="H125" s="43">
        <f t="shared" si="5"/>
        <v>0</v>
      </c>
    </row>
    <row r="126" spans="1:8" ht="38.25">
      <c r="A126" s="24" t="s">
        <v>119</v>
      </c>
      <c r="B126" s="3" t="s">
        <v>120</v>
      </c>
      <c r="C126" s="3">
        <v>3620600</v>
      </c>
      <c r="D126" s="47">
        <v>4686600</v>
      </c>
      <c r="E126" s="47">
        <v>4316200</v>
      </c>
      <c r="F126" s="3">
        <v>5575900</v>
      </c>
      <c r="G126" s="40">
        <f t="shared" si="4"/>
        <v>92.09661588358298</v>
      </c>
      <c r="H126" s="43">
        <f t="shared" si="5"/>
        <v>370400</v>
      </c>
    </row>
    <row r="127" spans="1:8" ht="12.75">
      <c r="A127" s="35" t="s">
        <v>3</v>
      </c>
      <c r="B127" s="35" t="s">
        <v>121</v>
      </c>
      <c r="C127" s="44">
        <f>C128</f>
        <v>222600</v>
      </c>
      <c r="D127" s="44">
        <f>D128</f>
        <v>127000</v>
      </c>
      <c r="E127" s="44">
        <f>E128</f>
        <v>127000</v>
      </c>
      <c r="F127" s="44">
        <f>F128</f>
        <v>181700</v>
      </c>
      <c r="G127" s="41">
        <f t="shared" si="4"/>
        <v>100</v>
      </c>
      <c r="H127" s="46">
        <f t="shared" si="5"/>
        <v>0</v>
      </c>
    </row>
    <row r="128" spans="1:8" ht="38.25">
      <c r="A128" s="24" t="s">
        <v>119</v>
      </c>
      <c r="B128" s="3" t="s">
        <v>122</v>
      </c>
      <c r="C128" s="3">
        <v>222600</v>
      </c>
      <c r="D128" s="47">
        <v>127000</v>
      </c>
      <c r="E128" s="47">
        <v>127000</v>
      </c>
      <c r="F128" s="47">
        <v>181700</v>
      </c>
      <c r="G128" s="40">
        <f t="shared" si="4"/>
        <v>100</v>
      </c>
      <c r="H128" s="43">
        <f t="shared" si="5"/>
        <v>0</v>
      </c>
    </row>
    <row r="129" spans="1:8" ht="12.75">
      <c r="A129" s="35" t="s">
        <v>123</v>
      </c>
      <c r="B129" s="35" t="s">
        <v>124</v>
      </c>
      <c r="C129" s="44">
        <f>C130+C131</f>
        <v>3295900</v>
      </c>
      <c r="D129" s="44">
        <f>D130+D131</f>
        <v>3327660.53</v>
      </c>
      <c r="E129" s="44">
        <f>E130+E131</f>
        <v>3276000</v>
      </c>
      <c r="F129" s="44">
        <f>F130+F131</f>
        <v>4914700</v>
      </c>
      <c r="G129" s="41">
        <f t="shared" si="4"/>
        <v>98.44754206343278</v>
      </c>
      <c r="H129" s="46">
        <f t="shared" si="5"/>
        <v>51660.529999999795</v>
      </c>
    </row>
    <row r="130" spans="1:8" ht="12.75">
      <c r="A130" s="3" t="s">
        <v>24</v>
      </c>
      <c r="B130" s="3" t="s">
        <v>125</v>
      </c>
      <c r="C130" s="3">
        <v>19900</v>
      </c>
      <c r="D130" s="47">
        <v>51660.53</v>
      </c>
      <c r="E130" s="47">
        <v>0</v>
      </c>
      <c r="F130" s="47"/>
      <c r="G130" s="40">
        <f t="shared" si="4"/>
        <v>0</v>
      </c>
      <c r="H130" s="43">
        <f t="shared" si="5"/>
        <v>51660.53</v>
      </c>
    </row>
    <row r="131" spans="1:8" ht="25.5">
      <c r="A131" s="24" t="s">
        <v>81</v>
      </c>
      <c r="B131" s="3" t="s">
        <v>129</v>
      </c>
      <c r="C131" s="3">
        <v>3276000</v>
      </c>
      <c r="D131" s="47">
        <v>3276000</v>
      </c>
      <c r="E131" s="47">
        <v>3276000</v>
      </c>
      <c r="F131" s="47">
        <v>4914700</v>
      </c>
      <c r="G131" s="40">
        <f t="shared" si="4"/>
        <v>100</v>
      </c>
      <c r="H131" s="43">
        <f t="shared" si="5"/>
        <v>0</v>
      </c>
    </row>
    <row r="132" spans="1:8" ht="25.5">
      <c r="A132" s="36" t="s">
        <v>4</v>
      </c>
      <c r="B132" s="35" t="s">
        <v>131</v>
      </c>
      <c r="C132" s="44">
        <f>C133+C134+C135+C136+C137+C138</f>
        <v>3509100</v>
      </c>
      <c r="D132" s="44">
        <f>D133+D134+D135+D136+D137+D138+D139</f>
        <v>8817832.22</v>
      </c>
      <c r="E132" s="44">
        <f>E133+E134+E135+E136+E137+E138+E139</f>
        <v>5311378.9</v>
      </c>
      <c r="F132" s="44">
        <f>F133+F134+F135+F136+F137+F138+F139</f>
        <v>12427181.23</v>
      </c>
      <c r="G132" s="41">
        <f t="shared" si="4"/>
        <v>60.23451986252467</v>
      </c>
      <c r="H132" s="46">
        <f t="shared" si="5"/>
        <v>3506453.3200000003</v>
      </c>
    </row>
    <row r="133" spans="1:8" ht="12.75">
      <c r="A133" s="3" t="s">
        <v>24</v>
      </c>
      <c r="B133" s="3" t="s">
        <v>132</v>
      </c>
      <c r="C133" s="3">
        <v>2189100</v>
      </c>
      <c r="D133" s="47">
        <v>2786754.08</v>
      </c>
      <c r="E133" s="47">
        <v>1036588.56</v>
      </c>
      <c r="F133" s="3">
        <v>1190275.97</v>
      </c>
      <c r="G133" s="40">
        <f t="shared" si="4"/>
        <v>37.1969872562275</v>
      </c>
      <c r="H133" s="43">
        <f t="shared" si="5"/>
        <v>1750165.52</v>
      </c>
    </row>
    <row r="134" spans="1:8" ht="12.75">
      <c r="A134" s="3" t="s">
        <v>26</v>
      </c>
      <c r="B134" s="3" t="s">
        <v>133</v>
      </c>
      <c r="C134" s="3">
        <v>15000</v>
      </c>
      <c r="D134" s="47">
        <v>19575.2</v>
      </c>
      <c r="E134" s="47">
        <v>19575.2</v>
      </c>
      <c r="F134" s="3">
        <v>11183.29</v>
      </c>
      <c r="G134" s="40">
        <f t="shared" si="4"/>
        <v>100</v>
      </c>
      <c r="H134" s="43">
        <f t="shared" si="5"/>
        <v>0</v>
      </c>
    </row>
    <row r="135" spans="1:8" ht="12.75">
      <c r="A135" s="3" t="s">
        <v>41</v>
      </c>
      <c r="B135" s="3" t="s">
        <v>134</v>
      </c>
      <c r="C135" s="3">
        <v>50000</v>
      </c>
      <c r="D135" s="47"/>
      <c r="E135" s="47">
        <v>0</v>
      </c>
      <c r="F135" s="3">
        <v>90000</v>
      </c>
      <c r="G135" s="40" t="e">
        <f t="shared" si="4"/>
        <v>#DIV/0!</v>
      </c>
      <c r="H135" s="43">
        <f t="shared" si="5"/>
        <v>0</v>
      </c>
    </row>
    <row r="136" spans="1:8" ht="25.5">
      <c r="A136" s="24" t="s">
        <v>73</v>
      </c>
      <c r="B136" s="3" t="s">
        <v>135</v>
      </c>
      <c r="C136" s="3">
        <v>1205000</v>
      </c>
      <c r="D136" s="47">
        <v>1412630.94</v>
      </c>
      <c r="E136" s="47">
        <v>1394630.94</v>
      </c>
      <c r="F136" s="47">
        <v>9284814</v>
      </c>
      <c r="G136" s="40">
        <f t="shared" si="4"/>
        <v>98.72578183796541</v>
      </c>
      <c r="H136" s="43">
        <f t="shared" si="5"/>
        <v>18000</v>
      </c>
    </row>
    <row r="137" spans="1:8" ht="25.5">
      <c r="A137" s="24" t="s">
        <v>73</v>
      </c>
      <c r="B137" s="3" t="s">
        <v>136</v>
      </c>
      <c r="C137" s="3">
        <v>10000</v>
      </c>
      <c r="D137" s="47">
        <v>2833872</v>
      </c>
      <c r="E137" s="47">
        <v>2833584.2</v>
      </c>
      <c r="F137" s="47"/>
      <c r="G137" s="40">
        <f t="shared" si="4"/>
        <v>99.98984428372206</v>
      </c>
      <c r="H137" s="43">
        <f t="shared" si="5"/>
        <v>287.79999999981374</v>
      </c>
    </row>
    <row r="138" spans="1:8" ht="38.25">
      <c r="A138" s="24" t="s">
        <v>119</v>
      </c>
      <c r="B138" s="3" t="s">
        <v>137</v>
      </c>
      <c r="C138" s="3">
        <v>40000</v>
      </c>
      <c r="D138" s="47"/>
      <c r="E138" s="47">
        <v>0</v>
      </c>
      <c r="F138" s="47">
        <v>633438.97</v>
      </c>
      <c r="G138" s="40" t="e">
        <f t="shared" si="4"/>
        <v>#DIV/0!</v>
      </c>
      <c r="H138" s="43">
        <f t="shared" si="5"/>
        <v>0</v>
      </c>
    </row>
    <row r="139" spans="1:8" ht="25.5">
      <c r="A139" s="24" t="s">
        <v>81</v>
      </c>
      <c r="B139" s="3" t="s">
        <v>339</v>
      </c>
      <c r="C139" s="3"/>
      <c r="D139" s="47">
        <v>1765000</v>
      </c>
      <c r="E139" s="47">
        <v>27000</v>
      </c>
      <c r="F139" s="47">
        <v>1217469</v>
      </c>
      <c r="G139" s="40"/>
      <c r="H139" s="43"/>
    </row>
    <row r="140" spans="1:8" ht="12.75">
      <c r="A140" s="1" t="s">
        <v>138</v>
      </c>
      <c r="B140" s="1" t="s">
        <v>139</v>
      </c>
      <c r="C140" s="46">
        <f>C141+C142</f>
        <v>7043100</v>
      </c>
      <c r="D140" s="46">
        <f>D141+D142</f>
        <v>16756900</v>
      </c>
      <c r="E140" s="46">
        <f>E141+E142</f>
        <v>16756900</v>
      </c>
      <c r="F140" s="46">
        <f>F141+F142</f>
        <v>15435699</v>
      </c>
      <c r="G140" s="41">
        <f t="shared" si="4"/>
        <v>100</v>
      </c>
      <c r="H140" s="46">
        <f t="shared" si="5"/>
        <v>0</v>
      </c>
    </row>
    <row r="141" spans="1:8" ht="12.75">
      <c r="A141" s="3" t="s">
        <v>41</v>
      </c>
      <c r="B141" s="3" t="s">
        <v>291</v>
      </c>
      <c r="C141" s="48">
        <f>C145</f>
        <v>6143100</v>
      </c>
      <c r="D141" s="48">
        <f>D145</f>
        <v>12011400</v>
      </c>
      <c r="E141" s="48">
        <f>E145</f>
        <v>12011400</v>
      </c>
      <c r="F141" s="48">
        <f>F145</f>
        <v>4463600</v>
      </c>
      <c r="G141" s="40">
        <f t="shared" si="4"/>
        <v>100</v>
      </c>
      <c r="H141" s="43">
        <f t="shared" si="5"/>
        <v>0</v>
      </c>
    </row>
    <row r="142" spans="1:8" ht="25.5">
      <c r="A142" s="24" t="s">
        <v>81</v>
      </c>
      <c r="B142" s="3" t="s">
        <v>294</v>
      </c>
      <c r="C142" s="48">
        <f>C149+C147</f>
        <v>900000</v>
      </c>
      <c r="D142" s="48">
        <f>D149+D147</f>
        <v>4745500</v>
      </c>
      <c r="E142" s="48">
        <f>E149+E147</f>
        <v>4745500</v>
      </c>
      <c r="F142" s="48">
        <f>F149+F147+F144</f>
        <v>10972099</v>
      </c>
      <c r="G142" s="40">
        <f t="shared" si="4"/>
        <v>100</v>
      </c>
      <c r="H142" s="43">
        <f t="shared" si="5"/>
        <v>0</v>
      </c>
    </row>
    <row r="143" spans="1:8" ht="12.75">
      <c r="A143" s="35" t="s">
        <v>140</v>
      </c>
      <c r="B143" s="35" t="s">
        <v>141</v>
      </c>
      <c r="C143" s="44">
        <f>C145</f>
        <v>6143100</v>
      </c>
      <c r="D143" s="44">
        <f>D145</f>
        <v>12011400</v>
      </c>
      <c r="E143" s="44">
        <f>E145</f>
        <v>12011400</v>
      </c>
      <c r="F143" s="44">
        <f>F145+F144</f>
        <v>5243699</v>
      </c>
      <c r="G143" s="41">
        <f t="shared" si="4"/>
        <v>100</v>
      </c>
      <c r="H143" s="46">
        <f t="shared" si="5"/>
        <v>0</v>
      </c>
    </row>
    <row r="144" spans="1:8" ht="25.5">
      <c r="A144" s="24" t="s">
        <v>81</v>
      </c>
      <c r="B144" s="3" t="s">
        <v>347</v>
      </c>
      <c r="C144" s="48"/>
      <c r="D144" s="48"/>
      <c r="E144" s="48"/>
      <c r="F144" s="48">
        <v>780099</v>
      </c>
      <c r="G144" s="40" t="e">
        <f>E144/D144*100</f>
        <v>#DIV/0!</v>
      </c>
      <c r="H144" s="43">
        <f>D144-E144</f>
        <v>0</v>
      </c>
    </row>
    <row r="145" spans="1:8" ht="12.75">
      <c r="A145" s="3" t="s">
        <v>41</v>
      </c>
      <c r="B145" s="3" t="s">
        <v>143</v>
      </c>
      <c r="C145" s="3">
        <v>6143100</v>
      </c>
      <c r="D145" s="47">
        <v>12011400</v>
      </c>
      <c r="E145" s="47">
        <v>12011400</v>
      </c>
      <c r="F145" s="47">
        <v>4463600</v>
      </c>
      <c r="G145" s="40">
        <f t="shared" si="4"/>
        <v>100</v>
      </c>
      <c r="H145" s="43">
        <f t="shared" si="5"/>
        <v>0</v>
      </c>
    </row>
    <row r="146" spans="1:8" ht="12.75">
      <c r="A146" s="35" t="s">
        <v>145</v>
      </c>
      <c r="B146" s="1" t="s">
        <v>146</v>
      </c>
      <c r="C146" s="1"/>
      <c r="D146" s="46">
        <f>D147</f>
        <v>2097000</v>
      </c>
      <c r="E146" s="46">
        <f>E147</f>
        <v>2097000</v>
      </c>
      <c r="F146" s="46">
        <f>F147</f>
        <v>7795000</v>
      </c>
      <c r="G146" s="41"/>
      <c r="H146" s="43"/>
    </row>
    <row r="147" spans="1:8" ht="25.5">
      <c r="A147" s="24" t="s">
        <v>81</v>
      </c>
      <c r="B147" s="3" t="s">
        <v>319</v>
      </c>
      <c r="C147" s="3"/>
      <c r="D147" s="47">
        <v>2097000</v>
      </c>
      <c r="E147" s="47">
        <v>2097000</v>
      </c>
      <c r="F147" s="47">
        <v>7795000</v>
      </c>
      <c r="G147" s="40"/>
      <c r="H147" s="43"/>
    </row>
    <row r="148" spans="1:8" ht="12.75">
      <c r="A148" s="35" t="s">
        <v>149</v>
      </c>
      <c r="B148" s="35" t="s">
        <v>150</v>
      </c>
      <c r="C148" s="44">
        <f>C149</f>
        <v>900000</v>
      </c>
      <c r="D148" s="44">
        <f>D149</f>
        <v>2648500</v>
      </c>
      <c r="E148" s="44">
        <f>E149</f>
        <v>2648500</v>
      </c>
      <c r="F148" s="44">
        <f>F149</f>
        <v>2397000</v>
      </c>
      <c r="G148" s="41">
        <f t="shared" si="4"/>
        <v>100</v>
      </c>
      <c r="H148" s="46">
        <f t="shared" si="5"/>
        <v>0</v>
      </c>
    </row>
    <row r="149" spans="1:8" ht="25.5">
      <c r="A149" s="24" t="s">
        <v>81</v>
      </c>
      <c r="B149" s="3" t="s">
        <v>153</v>
      </c>
      <c r="C149" s="3">
        <v>900000</v>
      </c>
      <c r="D149" s="47">
        <v>2648500</v>
      </c>
      <c r="E149" s="47">
        <v>2648500</v>
      </c>
      <c r="F149" s="47">
        <v>2397000</v>
      </c>
      <c r="G149" s="40">
        <f t="shared" si="4"/>
        <v>100</v>
      </c>
      <c r="H149" s="43">
        <f t="shared" si="5"/>
        <v>0</v>
      </c>
    </row>
    <row r="150" spans="1:8" ht="12.75">
      <c r="A150" s="1" t="s">
        <v>155</v>
      </c>
      <c r="B150" s="1" t="s">
        <v>156</v>
      </c>
      <c r="C150" s="46">
        <f aca="true" t="shared" si="8" ref="C150:E151">C151</f>
        <v>60000</v>
      </c>
      <c r="D150" s="46">
        <f t="shared" si="8"/>
        <v>0</v>
      </c>
      <c r="E150" s="46">
        <f t="shared" si="8"/>
        <v>0</v>
      </c>
      <c r="F150" s="46"/>
      <c r="G150" s="41" t="e">
        <f aca="true" t="shared" si="9" ref="G150:G220">E150/D150*100</f>
        <v>#DIV/0!</v>
      </c>
      <c r="H150" s="46">
        <f aca="true" t="shared" si="10" ref="H150:H220">D150-E150</f>
        <v>0</v>
      </c>
    </row>
    <row r="151" spans="1:8" ht="25.5">
      <c r="A151" s="36" t="s">
        <v>157</v>
      </c>
      <c r="B151" s="35" t="s">
        <v>158</v>
      </c>
      <c r="C151" s="44">
        <f t="shared" si="8"/>
        <v>60000</v>
      </c>
      <c r="D151" s="44">
        <f t="shared" si="8"/>
        <v>0</v>
      </c>
      <c r="E151" s="44">
        <f t="shared" si="8"/>
        <v>0</v>
      </c>
      <c r="F151" s="44"/>
      <c r="G151" s="41" t="e">
        <f>E151/D151*100</f>
        <v>#DIV/0!</v>
      </c>
      <c r="H151" s="43">
        <f t="shared" si="10"/>
        <v>0</v>
      </c>
    </row>
    <row r="152" spans="1:8" ht="12.75">
      <c r="A152" s="3" t="s">
        <v>26</v>
      </c>
      <c r="B152" s="3" t="s">
        <v>159</v>
      </c>
      <c r="C152" s="3">
        <v>60000</v>
      </c>
      <c r="D152" s="47"/>
      <c r="E152" s="47">
        <v>0</v>
      </c>
      <c r="F152" s="47"/>
      <c r="G152" s="40" t="e">
        <f t="shared" si="9"/>
        <v>#DIV/0!</v>
      </c>
      <c r="H152" s="43">
        <f t="shared" si="10"/>
        <v>0</v>
      </c>
    </row>
    <row r="153" spans="1:8" ht="12.75">
      <c r="A153" s="1" t="s">
        <v>160</v>
      </c>
      <c r="B153" s="1" t="s">
        <v>161</v>
      </c>
      <c r="C153" s="46">
        <f>C154+C158+C159+C160+C163</f>
        <v>188091425</v>
      </c>
      <c r="D153" s="46">
        <f>D154+D158+D159+D160+D163</f>
        <v>306605828.12</v>
      </c>
      <c r="E153" s="46">
        <f>E154+E158+E159+E160+E163</f>
        <v>305398375.2299999</v>
      </c>
      <c r="F153" s="46">
        <f>F154+F158+F159+F160+F163</f>
        <v>284794043.59000003</v>
      </c>
      <c r="G153" s="41">
        <f t="shared" si="9"/>
        <v>99.60618723479466</v>
      </c>
      <c r="H153" s="46">
        <f t="shared" si="10"/>
        <v>1207452.890000105</v>
      </c>
    </row>
    <row r="154" spans="1:8" ht="25.5">
      <c r="A154" s="31" t="s">
        <v>13</v>
      </c>
      <c r="B154" s="3" t="s">
        <v>288</v>
      </c>
      <c r="C154" s="46">
        <f>C155+C156+C157</f>
        <v>10890300</v>
      </c>
      <c r="D154" s="46">
        <f>D155+D156+D157</f>
        <v>11578418.44</v>
      </c>
      <c r="E154" s="46">
        <f>E155+E156+E157</f>
        <v>11512425.45</v>
      </c>
      <c r="F154" s="46">
        <f>F155+F156+F157</f>
        <v>10913455.49</v>
      </c>
      <c r="G154" s="40">
        <f t="shared" si="9"/>
        <v>99.43003450478164</v>
      </c>
      <c r="H154" s="46">
        <f t="shared" si="10"/>
        <v>65992.99000000022</v>
      </c>
    </row>
    <row r="155" spans="1:8" ht="12.75">
      <c r="A155" s="13" t="s">
        <v>15</v>
      </c>
      <c r="B155" s="3" t="s">
        <v>284</v>
      </c>
      <c r="C155" s="48">
        <f>C189+C193</f>
        <v>8454000</v>
      </c>
      <c r="D155" s="48">
        <f>D189+D193</f>
        <v>9094952.879999999</v>
      </c>
      <c r="E155" s="48">
        <f>E189+E193</f>
        <v>9084610.84</v>
      </c>
      <c r="F155" s="48">
        <f>F189+F193</f>
        <v>9194991.08</v>
      </c>
      <c r="G155" s="40">
        <f t="shared" si="9"/>
        <v>99.88628814094528</v>
      </c>
      <c r="H155" s="43">
        <f t="shared" si="10"/>
        <v>10342.039999999106</v>
      </c>
    </row>
    <row r="156" spans="1:8" ht="12.75">
      <c r="A156" s="13" t="s">
        <v>17</v>
      </c>
      <c r="B156" s="3" t="s">
        <v>285</v>
      </c>
      <c r="C156" s="48">
        <f>C190+C194</f>
        <v>2434300</v>
      </c>
      <c r="D156" s="48">
        <f>D190+D194</f>
        <v>2478565.56</v>
      </c>
      <c r="E156" s="48">
        <f>E190+E194</f>
        <v>2422914.61</v>
      </c>
      <c r="F156" s="48">
        <f>F190+F194</f>
        <v>1715564.41</v>
      </c>
      <c r="G156" s="40">
        <f t="shared" si="9"/>
        <v>97.75471139847517</v>
      </c>
      <c r="H156" s="43">
        <f t="shared" si="10"/>
        <v>55650.950000000186</v>
      </c>
    </row>
    <row r="157" spans="1:8" ht="12.75">
      <c r="A157" s="32" t="s">
        <v>36</v>
      </c>
      <c r="B157" s="3" t="s">
        <v>287</v>
      </c>
      <c r="C157" s="48">
        <f>C195</f>
        <v>2000</v>
      </c>
      <c r="D157" s="48">
        <f>D195+D191</f>
        <v>4900</v>
      </c>
      <c r="E157" s="48">
        <f>E195+E191</f>
        <v>4900</v>
      </c>
      <c r="F157" s="48">
        <f>F195</f>
        <v>2900</v>
      </c>
      <c r="G157" s="40">
        <f t="shared" si="9"/>
        <v>100</v>
      </c>
      <c r="H157" s="43">
        <f t="shared" si="10"/>
        <v>0</v>
      </c>
    </row>
    <row r="158" spans="1:8" ht="12.75">
      <c r="A158" s="32" t="s">
        <v>24</v>
      </c>
      <c r="B158" s="3" t="s">
        <v>286</v>
      </c>
      <c r="C158" s="48">
        <f>C179+C196</f>
        <v>225200</v>
      </c>
      <c r="D158" s="48">
        <f>D179+D196+D165+D172</f>
        <v>1455612.63</v>
      </c>
      <c r="E158" s="48">
        <f>E179+E196+E165+E172</f>
        <v>1216586.79</v>
      </c>
      <c r="F158" s="48">
        <f>F179+F196+F172</f>
        <v>1438891.4100000001</v>
      </c>
      <c r="G158" s="40">
        <f t="shared" si="9"/>
        <v>83.57902129497187</v>
      </c>
      <c r="H158" s="43">
        <f t="shared" si="10"/>
        <v>239025.83999999985</v>
      </c>
    </row>
    <row r="159" spans="1:8" ht="12.75">
      <c r="A159" s="32" t="s">
        <v>26</v>
      </c>
      <c r="B159" s="3" t="s">
        <v>289</v>
      </c>
      <c r="C159" s="48">
        <f>C180+C197+C201</f>
        <v>536025</v>
      </c>
      <c r="D159" s="48">
        <f>D180+D197+D201</f>
        <v>915160</v>
      </c>
      <c r="E159" s="48">
        <f>E180+E197+E201</f>
        <v>807239.62</v>
      </c>
      <c r="F159" s="48">
        <f>F180+F197+F201</f>
        <v>575270.62</v>
      </c>
      <c r="G159" s="40">
        <f t="shared" si="9"/>
        <v>88.20748502994013</v>
      </c>
      <c r="H159" s="43">
        <f t="shared" si="10"/>
        <v>107920.38</v>
      </c>
    </row>
    <row r="160" spans="1:8" ht="12.75">
      <c r="A160" s="32" t="s">
        <v>28</v>
      </c>
      <c r="B160" s="3" t="s">
        <v>290</v>
      </c>
      <c r="C160" s="48">
        <f>C161+C162</f>
        <v>5292600</v>
      </c>
      <c r="D160" s="48">
        <f>D161+D162</f>
        <v>87311732.99</v>
      </c>
      <c r="E160" s="48">
        <f>E161+E162</f>
        <v>87306293.39999999</v>
      </c>
      <c r="F160" s="48">
        <f>F161+F162</f>
        <v>32944649.65</v>
      </c>
      <c r="G160" s="40">
        <f t="shared" si="9"/>
        <v>99.99376992093305</v>
      </c>
      <c r="H160" s="43">
        <f t="shared" si="10"/>
        <v>5439.590000003576</v>
      </c>
    </row>
    <row r="161" spans="1:8" ht="12.75">
      <c r="A161" s="32" t="s">
        <v>41</v>
      </c>
      <c r="B161" s="3" t="s">
        <v>291</v>
      </c>
      <c r="C161" s="48">
        <f>C166+C173+C182</f>
        <v>5175400</v>
      </c>
      <c r="D161" s="48">
        <f>D166+D173+D182+D199</f>
        <v>86207158.71</v>
      </c>
      <c r="E161" s="48">
        <f>E166+E173+E182+E199</f>
        <v>86206785.71</v>
      </c>
      <c r="F161" s="48">
        <f>F166+F173+F182+F199</f>
        <v>31708266.04</v>
      </c>
      <c r="G161" s="40">
        <f t="shared" si="9"/>
        <v>99.9995673213158</v>
      </c>
      <c r="H161" s="43">
        <f t="shared" si="10"/>
        <v>373</v>
      </c>
    </row>
    <row r="162" spans="1:8" ht="12.75">
      <c r="A162" s="32" t="s">
        <v>29</v>
      </c>
      <c r="B162" s="3" t="s">
        <v>292</v>
      </c>
      <c r="C162" s="48">
        <f>C183+C200</f>
        <v>117200</v>
      </c>
      <c r="D162" s="48">
        <f>D183+D200</f>
        <v>1104574.28</v>
      </c>
      <c r="E162" s="48">
        <f>E183+E200</f>
        <v>1099507.69</v>
      </c>
      <c r="F162" s="48">
        <f>F183+F200</f>
        <v>1236383.6099999999</v>
      </c>
      <c r="G162" s="40">
        <f t="shared" si="9"/>
        <v>99.54130834913157</v>
      </c>
      <c r="H162" s="43">
        <f t="shared" si="10"/>
        <v>5066.590000000084</v>
      </c>
    </row>
    <row r="163" spans="1:8" ht="25.5">
      <c r="A163" s="24" t="s">
        <v>73</v>
      </c>
      <c r="B163" s="3" t="s">
        <v>293</v>
      </c>
      <c r="C163" s="48">
        <f>C167+C169+C174+C175+C176+C177+C184+C185+C186</f>
        <v>171147300</v>
      </c>
      <c r="D163" s="48">
        <f>D167+D169+D174+D175+D176+D177+D184+D185+D186+D168+D170</f>
        <v>205344904.06</v>
      </c>
      <c r="E163" s="48">
        <f>E167+E169+E174+E175+E176+E177+E184+E185+E186+E168</f>
        <v>204555829.96999994</v>
      </c>
      <c r="F163" s="48">
        <f>F167+F169+F174+F175+F176+F177+F184+F185+F186</f>
        <v>238921776.42000002</v>
      </c>
      <c r="G163" s="40">
        <f t="shared" si="9"/>
        <v>99.61573232429986</v>
      </c>
      <c r="H163" s="43">
        <f t="shared" si="10"/>
        <v>789074.0900000632</v>
      </c>
    </row>
    <row r="164" spans="1:8" ht="12.75">
      <c r="A164" s="35" t="s">
        <v>162</v>
      </c>
      <c r="B164" s="35" t="s">
        <v>163</v>
      </c>
      <c r="C164" s="44">
        <f>C166+C167+C169</f>
        <v>23489800</v>
      </c>
      <c r="D164" s="44">
        <f>D166+D167+D169+D165+D168+D170</f>
        <v>114316851.28</v>
      </c>
      <c r="E164" s="44">
        <f>E166+E167+E169+E165+E168</f>
        <v>114117286.32000001</v>
      </c>
      <c r="F164" s="44">
        <f>F166+F167+F169</f>
        <v>60872007.16</v>
      </c>
      <c r="G164" s="41">
        <f t="shared" si="9"/>
        <v>99.82542822185401</v>
      </c>
      <c r="H164" s="46">
        <f t="shared" si="10"/>
        <v>199564.95999999344</v>
      </c>
    </row>
    <row r="165" spans="1:8" ht="12.75">
      <c r="A165" s="32" t="s">
        <v>24</v>
      </c>
      <c r="B165" s="3" t="s">
        <v>360</v>
      </c>
      <c r="C165" s="44"/>
      <c r="D165" s="49">
        <v>221137</v>
      </c>
      <c r="E165" s="49">
        <v>221137</v>
      </c>
      <c r="F165" s="44"/>
      <c r="G165" s="41"/>
      <c r="H165" s="46"/>
    </row>
    <row r="166" spans="1:8" ht="12.75">
      <c r="A166" s="3" t="s">
        <v>41</v>
      </c>
      <c r="B166" s="3" t="s">
        <v>164</v>
      </c>
      <c r="C166" s="3">
        <v>3300400</v>
      </c>
      <c r="D166" s="47">
        <v>86008463</v>
      </c>
      <c r="E166" s="47">
        <v>86008090</v>
      </c>
      <c r="F166" s="3">
        <v>31580000</v>
      </c>
      <c r="G166" s="40">
        <f t="shared" si="9"/>
        <v>99.99956632174674</v>
      </c>
      <c r="H166" s="43">
        <f t="shared" si="10"/>
        <v>373</v>
      </c>
    </row>
    <row r="167" spans="1:8" ht="25.5">
      <c r="A167" s="24" t="s">
        <v>73</v>
      </c>
      <c r="B167" s="3" t="s">
        <v>165</v>
      </c>
      <c r="C167" s="47">
        <v>20139400</v>
      </c>
      <c r="D167" s="47">
        <v>18694468.28</v>
      </c>
      <c r="E167" s="47">
        <v>18597696.62</v>
      </c>
      <c r="F167" s="3">
        <v>29292007.16</v>
      </c>
      <c r="G167" s="40">
        <f t="shared" si="9"/>
        <v>99.48235136431492</v>
      </c>
      <c r="H167" s="43">
        <f t="shared" si="10"/>
        <v>96771.66000000015</v>
      </c>
    </row>
    <row r="168" spans="1:8" ht="25.5">
      <c r="A168" s="24" t="s">
        <v>73</v>
      </c>
      <c r="B168" s="3" t="s">
        <v>368</v>
      </c>
      <c r="C168" s="47"/>
      <c r="D168" s="47">
        <v>9222783</v>
      </c>
      <c r="E168" s="47">
        <v>9206413.8</v>
      </c>
      <c r="F168" s="3"/>
      <c r="G168" s="40"/>
      <c r="H168" s="43"/>
    </row>
    <row r="169" spans="1:8" ht="25.5">
      <c r="A169" s="24" t="s">
        <v>73</v>
      </c>
      <c r="B169" s="3" t="s">
        <v>166</v>
      </c>
      <c r="C169" s="3">
        <v>50000</v>
      </c>
      <c r="D169" s="47">
        <v>169800</v>
      </c>
      <c r="E169" s="47">
        <v>83948.9</v>
      </c>
      <c r="F169" s="3"/>
      <c r="G169" s="40">
        <f t="shared" si="9"/>
        <v>49.439870435806824</v>
      </c>
      <c r="H169" s="43">
        <f t="shared" si="10"/>
        <v>85851.1</v>
      </c>
    </row>
    <row r="170" spans="1:8" ht="25.5">
      <c r="A170" s="24" t="s">
        <v>73</v>
      </c>
      <c r="B170" s="3" t="s">
        <v>369</v>
      </c>
      <c r="C170" s="3"/>
      <c r="D170" s="47">
        <v>200</v>
      </c>
      <c r="E170" s="47"/>
      <c r="F170" s="3"/>
      <c r="G170" s="40"/>
      <c r="H170" s="43"/>
    </row>
    <row r="171" spans="1:8" ht="12.75">
      <c r="A171" s="35" t="s">
        <v>167</v>
      </c>
      <c r="B171" s="35" t="s">
        <v>168</v>
      </c>
      <c r="C171" s="44">
        <f>C173+C174+C175+C176+C177</f>
        <v>151061300</v>
      </c>
      <c r="D171" s="44">
        <f>D173+D174+D175+D176+D177+D172</f>
        <v>175487652.78</v>
      </c>
      <c r="E171" s="44">
        <f>E173+E174+E175+E176+E177+E172</f>
        <v>174806696.99999997</v>
      </c>
      <c r="F171" s="44">
        <f>F173+F174+F175+F176+F177+F172</f>
        <v>208586749.29000002</v>
      </c>
      <c r="G171" s="41">
        <f t="shared" si="9"/>
        <v>99.61196370843611</v>
      </c>
      <c r="H171" s="46">
        <f t="shared" si="10"/>
        <v>680955.780000031</v>
      </c>
    </row>
    <row r="172" spans="1:8" ht="12.75">
      <c r="A172" s="32" t="s">
        <v>24</v>
      </c>
      <c r="B172" s="3" t="s">
        <v>334</v>
      </c>
      <c r="C172" s="3"/>
      <c r="D172" s="48">
        <v>131800</v>
      </c>
      <c r="E172" s="48"/>
      <c r="F172" s="16">
        <v>551086.96</v>
      </c>
      <c r="G172" s="40">
        <f>E172/D172*100</f>
        <v>0</v>
      </c>
      <c r="H172" s="43">
        <f>D172-E172</f>
        <v>131800</v>
      </c>
    </row>
    <row r="173" spans="1:8" ht="12.75">
      <c r="A173" s="3" t="s">
        <v>41</v>
      </c>
      <c r="B173" s="3" t="s">
        <v>169</v>
      </c>
      <c r="C173" s="3">
        <v>1865000</v>
      </c>
      <c r="D173" s="47"/>
      <c r="E173" s="47">
        <v>0</v>
      </c>
      <c r="F173" s="3"/>
      <c r="G173" s="40" t="e">
        <f t="shared" si="9"/>
        <v>#DIV/0!</v>
      </c>
      <c r="H173" s="43">
        <f t="shared" si="10"/>
        <v>0</v>
      </c>
    </row>
    <row r="174" spans="1:8" ht="25.5">
      <c r="A174" s="24" t="s">
        <v>73</v>
      </c>
      <c r="B174" s="3" t="s">
        <v>170</v>
      </c>
      <c r="C174" s="3">
        <v>94774700</v>
      </c>
      <c r="D174" s="47">
        <v>94151459.23</v>
      </c>
      <c r="E174" s="47">
        <v>93977492.07</v>
      </c>
      <c r="F174" s="47">
        <v>208035662.33</v>
      </c>
      <c r="G174" s="40">
        <f t="shared" si="9"/>
        <v>99.81522627325931</v>
      </c>
      <c r="H174" s="43">
        <f t="shared" si="10"/>
        <v>173967.16000001132</v>
      </c>
    </row>
    <row r="175" spans="1:8" ht="25.5">
      <c r="A175" s="24" t="s">
        <v>73</v>
      </c>
      <c r="B175" s="3" t="s">
        <v>171</v>
      </c>
      <c r="C175" s="3">
        <v>8946900</v>
      </c>
      <c r="D175" s="47">
        <v>7550529.37</v>
      </c>
      <c r="E175" s="47">
        <v>7374639.6</v>
      </c>
      <c r="F175" s="47"/>
      <c r="G175" s="40">
        <f t="shared" si="9"/>
        <v>97.67049750579275</v>
      </c>
      <c r="H175" s="43">
        <f t="shared" si="10"/>
        <v>175889.77000000048</v>
      </c>
    </row>
    <row r="176" spans="1:8" ht="25.5">
      <c r="A176" s="24" t="s">
        <v>73</v>
      </c>
      <c r="B176" s="3" t="s">
        <v>172</v>
      </c>
      <c r="C176" s="47">
        <v>41113200</v>
      </c>
      <c r="D176" s="47">
        <v>67228917.55</v>
      </c>
      <c r="E176" s="47">
        <v>67227398.41</v>
      </c>
      <c r="F176" s="47"/>
      <c r="G176" s="40">
        <f t="shared" si="9"/>
        <v>99.99774034737527</v>
      </c>
      <c r="H176" s="43">
        <f t="shared" si="10"/>
        <v>1519.140000000596</v>
      </c>
    </row>
    <row r="177" spans="1:8" ht="25.5">
      <c r="A177" s="24" t="s">
        <v>73</v>
      </c>
      <c r="B177" s="3" t="s">
        <v>173</v>
      </c>
      <c r="C177" s="3">
        <v>4361500</v>
      </c>
      <c r="D177" s="47">
        <v>6424946.63</v>
      </c>
      <c r="E177" s="47">
        <v>6227166.92</v>
      </c>
      <c r="F177" s="47"/>
      <c r="G177" s="40">
        <f t="shared" si="9"/>
        <v>96.92169100554848</v>
      </c>
      <c r="H177" s="43">
        <f t="shared" si="10"/>
        <v>197779.70999999996</v>
      </c>
    </row>
    <row r="178" spans="1:8" ht="12.75">
      <c r="A178" s="35" t="s">
        <v>174</v>
      </c>
      <c r="B178" s="35" t="s">
        <v>175</v>
      </c>
      <c r="C178" s="44">
        <f>C179+C180+C181+C184+C185+C186</f>
        <v>2186625</v>
      </c>
      <c r="D178" s="44">
        <f>D179+D180+D181+D184+D185+D186</f>
        <v>2438755</v>
      </c>
      <c r="E178" s="44">
        <f>E179+E180+E181+E184+E185+E186</f>
        <v>2391877.5300000003</v>
      </c>
      <c r="F178" s="44">
        <f>F179+F180+F181+F184+F185</f>
        <v>2081684.49</v>
      </c>
      <c r="G178" s="41">
        <f t="shared" si="9"/>
        <v>98.07781142427181</v>
      </c>
      <c r="H178" s="46">
        <f t="shared" si="10"/>
        <v>46877.46999999974</v>
      </c>
    </row>
    <row r="179" spans="1:8" ht="12.75">
      <c r="A179" s="3" t="s">
        <v>24</v>
      </c>
      <c r="B179" s="3" t="s">
        <v>176</v>
      </c>
      <c r="C179" s="3">
        <v>89000</v>
      </c>
      <c r="D179" s="47">
        <v>153000</v>
      </c>
      <c r="E179" s="47">
        <v>152000</v>
      </c>
      <c r="F179" s="47">
        <v>188545.64</v>
      </c>
      <c r="G179" s="40">
        <f t="shared" si="9"/>
        <v>99.34640522875817</v>
      </c>
      <c r="H179" s="43">
        <f t="shared" si="10"/>
        <v>1000</v>
      </c>
    </row>
    <row r="180" spans="1:8" ht="12.75">
      <c r="A180" s="3" t="s">
        <v>26</v>
      </c>
      <c r="B180" s="3" t="s">
        <v>177</v>
      </c>
      <c r="C180" s="3">
        <v>233025</v>
      </c>
      <c r="D180" s="47">
        <v>227160</v>
      </c>
      <c r="E180" s="47">
        <v>226900</v>
      </c>
      <c r="F180" s="47">
        <v>156020</v>
      </c>
      <c r="G180" s="40">
        <f t="shared" si="9"/>
        <v>99.8855432294418</v>
      </c>
      <c r="H180" s="43">
        <f t="shared" si="10"/>
        <v>260</v>
      </c>
    </row>
    <row r="181" spans="1:8" ht="12.75">
      <c r="A181" s="3" t="s">
        <v>28</v>
      </c>
      <c r="B181" s="3" t="s">
        <v>178</v>
      </c>
      <c r="C181" s="47">
        <f>C182+C183</f>
        <v>103000</v>
      </c>
      <c r="D181" s="47">
        <f>D182+D183</f>
        <v>156795</v>
      </c>
      <c r="E181" s="47">
        <f>E182+E183</f>
        <v>151903.88</v>
      </c>
      <c r="F181" s="47">
        <f>F182+F183</f>
        <v>143011.91999999998</v>
      </c>
      <c r="G181" s="40">
        <f t="shared" si="9"/>
        <v>96.88056379348832</v>
      </c>
      <c r="H181" s="43">
        <f t="shared" si="10"/>
        <v>4891.119999999995</v>
      </c>
    </row>
    <row r="182" spans="1:8" ht="12.75">
      <c r="A182" s="3" t="s">
        <v>41</v>
      </c>
      <c r="B182" s="3" t="s">
        <v>179</v>
      </c>
      <c r="C182" s="3">
        <v>10000</v>
      </c>
      <c r="D182" s="47">
        <v>20000</v>
      </c>
      <c r="E182" s="47">
        <v>20000</v>
      </c>
      <c r="F182" s="47">
        <v>36200</v>
      </c>
      <c r="G182" s="40">
        <f t="shared" si="9"/>
        <v>100</v>
      </c>
      <c r="H182" s="43">
        <f t="shared" si="10"/>
        <v>0</v>
      </c>
    </row>
    <row r="183" spans="1:8" ht="12.75">
      <c r="A183" s="3" t="s">
        <v>29</v>
      </c>
      <c r="B183" s="3" t="s">
        <v>180</v>
      </c>
      <c r="C183" s="3">
        <v>93000</v>
      </c>
      <c r="D183" s="47">
        <v>136795</v>
      </c>
      <c r="E183" s="47">
        <v>131903.88</v>
      </c>
      <c r="F183" s="47">
        <v>106811.92</v>
      </c>
      <c r="G183" s="40">
        <f t="shared" si="9"/>
        <v>96.42448919916664</v>
      </c>
      <c r="H183" s="43">
        <f t="shared" si="10"/>
        <v>4891.119999999995</v>
      </c>
    </row>
    <row r="184" spans="1:8" ht="25.5">
      <c r="A184" s="24" t="s">
        <v>73</v>
      </c>
      <c r="B184" s="3" t="s">
        <v>181</v>
      </c>
      <c r="C184" s="3">
        <v>870000</v>
      </c>
      <c r="D184" s="47">
        <v>1108500</v>
      </c>
      <c r="E184" s="47">
        <v>1108500</v>
      </c>
      <c r="F184" s="47">
        <v>1594106.93</v>
      </c>
      <c r="G184" s="40">
        <f t="shared" si="9"/>
        <v>100</v>
      </c>
      <c r="H184" s="43">
        <f t="shared" si="10"/>
        <v>0</v>
      </c>
    </row>
    <row r="185" spans="1:8" ht="25.5">
      <c r="A185" s="24" t="s">
        <v>73</v>
      </c>
      <c r="B185" s="3" t="s">
        <v>182</v>
      </c>
      <c r="C185" s="3">
        <v>891600</v>
      </c>
      <c r="D185" s="47">
        <v>696860</v>
      </c>
      <c r="E185" s="47">
        <v>656455.45</v>
      </c>
      <c r="F185" s="47"/>
      <c r="G185" s="40">
        <f t="shared" si="9"/>
        <v>94.20191286628591</v>
      </c>
      <c r="H185" s="43">
        <f t="shared" si="10"/>
        <v>40404.55000000005</v>
      </c>
    </row>
    <row r="186" spans="1:8" ht="25.5">
      <c r="A186" s="24" t="s">
        <v>73</v>
      </c>
      <c r="B186" s="3" t="s">
        <v>321</v>
      </c>
      <c r="C186" s="3"/>
      <c r="D186" s="47">
        <v>96440</v>
      </c>
      <c r="E186" s="47">
        <v>96118.2</v>
      </c>
      <c r="F186" s="47"/>
      <c r="G186" s="40">
        <f t="shared" si="9"/>
        <v>99.66632102861882</v>
      </c>
      <c r="H186" s="43">
        <f t="shared" si="10"/>
        <v>321.8000000000029</v>
      </c>
    </row>
    <row r="187" spans="1:8" ht="12.75">
      <c r="A187" s="35" t="s">
        <v>183</v>
      </c>
      <c r="B187" s="35" t="s">
        <v>184</v>
      </c>
      <c r="C187" s="44">
        <f>C188+C192+C196+C197+C198+C201</f>
        <v>11353700</v>
      </c>
      <c r="D187" s="44">
        <f>D188+D192+D196+D197+D198+D201+D191</f>
        <v>14362569.06</v>
      </c>
      <c r="E187" s="44">
        <f>E188+E192+E196+E197+E198+E201+E191</f>
        <v>14082514.379999997</v>
      </c>
      <c r="F187" s="44">
        <f>F188+F192+F196+F197+F198+F201</f>
        <v>13253602.65</v>
      </c>
      <c r="G187" s="41">
        <f t="shared" si="9"/>
        <v>98.05010733922276</v>
      </c>
      <c r="H187" s="46">
        <f t="shared" si="10"/>
        <v>280054.6800000034</v>
      </c>
    </row>
    <row r="188" spans="1:8" ht="25.5">
      <c r="A188" s="24" t="s">
        <v>13</v>
      </c>
      <c r="B188" s="3" t="s">
        <v>185</v>
      </c>
      <c r="C188" s="47">
        <f>C189+C190</f>
        <v>8995000</v>
      </c>
      <c r="D188" s="47">
        <f>D189+D190</f>
        <v>9569123</v>
      </c>
      <c r="E188" s="47">
        <f>E189+E190</f>
        <v>9532369.86</v>
      </c>
      <c r="F188" s="16">
        <f>F189+F190+F195</f>
        <v>10913455.49</v>
      </c>
      <c r="G188" s="40">
        <f t="shared" si="9"/>
        <v>99.6159194525977</v>
      </c>
      <c r="H188" s="43">
        <f t="shared" si="10"/>
        <v>36753.140000000596</v>
      </c>
    </row>
    <row r="189" spans="1:8" ht="12.75">
      <c r="A189" s="3" t="s">
        <v>15</v>
      </c>
      <c r="B189" s="3" t="s">
        <v>186</v>
      </c>
      <c r="C189" s="47">
        <v>7000000</v>
      </c>
      <c r="D189" s="47">
        <v>7486575</v>
      </c>
      <c r="E189" s="47">
        <v>7476277.66</v>
      </c>
      <c r="F189" s="3">
        <v>9194991.08</v>
      </c>
      <c r="G189" s="40">
        <f t="shared" si="9"/>
        <v>99.86245592944705</v>
      </c>
      <c r="H189" s="43">
        <f t="shared" si="10"/>
        <v>10297.339999999851</v>
      </c>
    </row>
    <row r="190" spans="1:8" ht="12.75">
      <c r="A190" s="3" t="s">
        <v>17</v>
      </c>
      <c r="B190" s="3" t="s">
        <v>187</v>
      </c>
      <c r="C190" s="47">
        <v>1995000</v>
      </c>
      <c r="D190" s="47">
        <v>2082548</v>
      </c>
      <c r="E190" s="47">
        <v>2056092.2</v>
      </c>
      <c r="F190" s="3">
        <v>1715564.41</v>
      </c>
      <c r="G190" s="40">
        <f t="shared" si="9"/>
        <v>98.72964272612204</v>
      </c>
      <c r="H190" s="43">
        <f t="shared" si="10"/>
        <v>26455.800000000047</v>
      </c>
    </row>
    <row r="191" spans="1:8" ht="12.75">
      <c r="A191" s="3" t="s">
        <v>36</v>
      </c>
      <c r="B191" s="3" t="s">
        <v>370</v>
      </c>
      <c r="C191" s="47"/>
      <c r="D191" s="47">
        <v>4600</v>
      </c>
      <c r="E191" s="47">
        <v>4600</v>
      </c>
      <c r="F191" s="3"/>
      <c r="G191" s="40"/>
      <c r="H191" s="43"/>
    </row>
    <row r="192" spans="1:8" ht="25.5">
      <c r="A192" s="24" t="s">
        <v>13</v>
      </c>
      <c r="B192" s="3" t="s">
        <v>188</v>
      </c>
      <c r="C192" s="47">
        <f>C193+C194+C195</f>
        <v>1895300</v>
      </c>
      <c r="D192" s="47">
        <f>D193+D194+D195</f>
        <v>2004695.44</v>
      </c>
      <c r="E192" s="47">
        <f>E193+E194+E195</f>
        <v>1975455.5899999999</v>
      </c>
      <c r="F192" s="16"/>
      <c r="G192" s="40">
        <f t="shared" si="9"/>
        <v>98.5414318097117</v>
      </c>
      <c r="H192" s="43">
        <f t="shared" si="10"/>
        <v>29239.850000000093</v>
      </c>
    </row>
    <row r="193" spans="1:8" ht="12.75">
      <c r="A193" s="3" t="s">
        <v>15</v>
      </c>
      <c r="B193" s="3" t="s">
        <v>189</v>
      </c>
      <c r="C193" s="47">
        <v>1454000</v>
      </c>
      <c r="D193" s="47">
        <v>1608377.88</v>
      </c>
      <c r="E193" s="47">
        <v>1608333.18</v>
      </c>
      <c r="F193" s="3"/>
      <c r="G193" s="40">
        <f t="shared" si="9"/>
        <v>99.99722080236518</v>
      </c>
      <c r="H193" s="43">
        <f t="shared" si="10"/>
        <v>44.699999999953434</v>
      </c>
    </row>
    <row r="194" spans="1:8" ht="12.75">
      <c r="A194" s="3" t="s">
        <v>17</v>
      </c>
      <c r="B194" s="3" t="s">
        <v>190</v>
      </c>
      <c r="C194" s="47">
        <v>439300</v>
      </c>
      <c r="D194" s="47">
        <v>396017.56</v>
      </c>
      <c r="E194" s="47">
        <v>366822.41</v>
      </c>
      <c r="F194" s="3"/>
      <c r="G194" s="40">
        <f t="shared" si="9"/>
        <v>92.62781428177072</v>
      </c>
      <c r="H194" s="43">
        <f t="shared" si="10"/>
        <v>29195.150000000023</v>
      </c>
    </row>
    <row r="195" spans="1:8" ht="12.75">
      <c r="A195" s="3" t="s">
        <v>36</v>
      </c>
      <c r="B195" s="3" t="s">
        <v>191</v>
      </c>
      <c r="C195" s="47">
        <v>2000</v>
      </c>
      <c r="D195" s="47">
        <v>300</v>
      </c>
      <c r="E195" s="47">
        <v>300</v>
      </c>
      <c r="F195" s="3">
        <v>2900</v>
      </c>
      <c r="G195" s="40">
        <f t="shared" si="9"/>
        <v>100</v>
      </c>
      <c r="H195" s="43">
        <f t="shared" si="10"/>
        <v>0</v>
      </c>
    </row>
    <row r="196" spans="1:8" ht="12.75">
      <c r="A196" s="3" t="s">
        <v>24</v>
      </c>
      <c r="B196" s="3" t="s">
        <v>192</v>
      </c>
      <c r="C196" s="47">
        <v>136200</v>
      </c>
      <c r="D196" s="47">
        <v>949675.63</v>
      </c>
      <c r="E196" s="47">
        <v>843449.79</v>
      </c>
      <c r="F196" s="3">
        <v>699258.81</v>
      </c>
      <c r="G196" s="40">
        <f t="shared" si="9"/>
        <v>88.81451343549797</v>
      </c>
      <c r="H196" s="43">
        <f t="shared" si="10"/>
        <v>106225.83999999997</v>
      </c>
    </row>
    <row r="197" spans="1:8" ht="12.75">
      <c r="A197" s="3" t="s">
        <v>26</v>
      </c>
      <c r="B197" s="3" t="s">
        <v>193</v>
      </c>
      <c r="C197" s="47">
        <v>290000</v>
      </c>
      <c r="D197" s="47">
        <v>630000</v>
      </c>
      <c r="E197" s="47">
        <v>538219.44</v>
      </c>
      <c r="F197" s="3">
        <v>419250.62</v>
      </c>
      <c r="G197" s="40">
        <f t="shared" si="9"/>
        <v>85.43165714285713</v>
      </c>
      <c r="H197" s="43">
        <f t="shared" si="10"/>
        <v>91780.56000000006</v>
      </c>
    </row>
    <row r="198" spans="1:8" ht="12.75">
      <c r="A198" s="3" t="s">
        <v>28</v>
      </c>
      <c r="B198" s="3" t="s">
        <v>194</v>
      </c>
      <c r="C198" s="47">
        <f>C200</f>
        <v>24200</v>
      </c>
      <c r="D198" s="47">
        <f>D200+D199</f>
        <v>1146474.99</v>
      </c>
      <c r="E198" s="47">
        <f>E200+E199</f>
        <v>1146299.52</v>
      </c>
      <c r="F198" s="16">
        <f>F200+F199</f>
        <v>1221637.73</v>
      </c>
      <c r="G198" s="40">
        <f t="shared" si="9"/>
        <v>99.9846948253097</v>
      </c>
      <c r="H198" s="43">
        <f t="shared" si="10"/>
        <v>175.46999999997206</v>
      </c>
    </row>
    <row r="199" spans="1:8" ht="12.75">
      <c r="A199" s="3" t="s">
        <v>41</v>
      </c>
      <c r="B199" s="3" t="s">
        <v>343</v>
      </c>
      <c r="C199" s="3"/>
      <c r="D199" s="47">
        <v>178695.71</v>
      </c>
      <c r="E199" s="47">
        <v>178695.71</v>
      </c>
      <c r="F199" s="47">
        <v>92066.04</v>
      </c>
      <c r="G199" s="40">
        <f t="shared" si="9"/>
        <v>100</v>
      </c>
      <c r="H199" s="43">
        <f t="shared" si="10"/>
        <v>0</v>
      </c>
    </row>
    <row r="200" spans="1:8" ht="12.75">
      <c r="A200" s="3" t="s">
        <v>29</v>
      </c>
      <c r="B200" s="3" t="s">
        <v>195</v>
      </c>
      <c r="C200" s="3">
        <v>24200</v>
      </c>
      <c r="D200" s="47">
        <v>967779.28</v>
      </c>
      <c r="E200" s="47">
        <v>967603.81</v>
      </c>
      <c r="F200" s="3">
        <v>1129571.69</v>
      </c>
      <c r="G200" s="40">
        <f t="shared" si="9"/>
        <v>99.98186879967093</v>
      </c>
      <c r="H200" s="43">
        <f t="shared" si="10"/>
        <v>175.46999999997206</v>
      </c>
    </row>
    <row r="201" spans="1:8" ht="12.75">
      <c r="A201" s="3" t="s">
        <v>26</v>
      </c>
      <c r="B201" s="3" t="s">
        <v>196</v>
      </c>
      <c r="C201" s="3">
        <v>13000</v>
      </c>
      <c r="D201" s="47">
        <v>58000</v>
      </c>
      <c r="E201" s="47">
        <v>42120.18</v>
      </c>
      <c r="F201" s="47"/>
      <c r="G201" s="40">
        <f t="shared" si="9"/>
        <v>72.62100000000001</v>
      </c>
      <c r="H201" s="43">
        <f t="shared" si="10"/>
        <v>15879.82</v>
      </c>
    </row>
    <row r="202" spans="1:8" ht="12.75">
      <c r="A202" s="1" t="s">
        <v>197</v>
      </c>
      <c r="B202" s="1" t="s">
        <v>198</v>
      </c>
      <c r="C202" s="46">
        <f>C203+C207+C208+C209+C212</f>
        <v>40520000</v>
      </c>
      <c r="D202" s="46">
        <f>D203+D207+D208+D209+D212</f>
        <v>40197657.5</v>
      </c>
      <c r="E202" s="46">
        <f>E203+E207+E208+E209+E212</f>
        <v>38170999.84</v>
      </c>
      <c r="F202" s="46">
        <f>F203+F207+F208+F209+F212</f>
        <v>90865131.74999999</v>
      </c>
      <c r="G202" s="41">
        <f t="shared" si="9"/>
        <v>94.95826924740578</v>
      </c>
      <c r="H202" s="46">
        <f t="shared" si="10"/>
        <v>2026657.6599999964</v>
      </c>
    </row>
    <row r="203" spans="1:8" ht="25.5">
      <c r="A203" s="31" t="s">
        <v>13</v>
      </c>
      <c r="B203" s="3" t="s">
        <v>288</v>
      </c>
      <c r="C203" s="48">
        <f>C204+C205+C206</f>
        <v>9088000</v>
      </c>
      <c r="D203" s="48">
        <f>D204+D205+D206</f>
        <v>10662907</v>
      </c>
      <c r="E203" s="48">
        <f>E204+E205+E206</f>
        <v>10625238.360000001</v>
      </c>
      <c r="F203" s="48">
        <f>F204+F205+F206</f>
        <v>10109074.569999998</v>
      </c>
      <c r="G203" s="40">
        <f t="shared" si="9"/>
        <v>99.64673198406402</v>
      </c>
      <c r="H203" s="43">
        <f t="shared" si="10"/>
        <v>37668.63999999873</v>
      </c>
    </row>
    <row r="204" spans="1:8" ht="12.75">
      <c r="A204" s="13" t="s">
        <v>15</v>
      </c>
      <c r="B204" s="3" t="s">
        <v>284</v>
      </c>
      <c r="C204" s="48">
        <f>C224+C228</f>
        <v>7000000</v>
      </c>
      <c r="D204" s="48">
        <f aca="true" t="shared" si="11" ref="D204:F206">D224+D228</f>
        <v>8192907</v>
      </c>
      <c r="E204" s="48">
        <f t="shared" si="11"/>
        <v>8170967.83</v>
      </c>
      <c r="F204" s="48">
        <f t="shared" si="11"/>
        <v>7869510.96</v>
      </c>
      <c r="G204" s="40">
        <f t="shared" si="9"/>
        <v>99.7322175144915</v>
      </c>
      <c r="H204" s="43">
        <f t="shared" si="10"/>
        <v>21939.169999999925</v>
      </c>
    </row>
    <row r="205" spans="1:8" ht="12.75">
      <c r="A205" s="13" t="s">
        <v>17</v>
      </c>
      <c r="B205" s="3" t="s">
        <v>285</v>
      </c>
      <c r="C205" s="48">
        <f>C225+C229</f>
        <v>2083000</v>
      </c>
      <c r="D205" s="48">
        <f t="shared" si="11"/>
        <v>2467000</v>
      </c>
      <c r="E205" s="48">
        <f t="shared" si="11"/>
        <v>2453634.32</v>
      </c>
      <c r="F205" s="48">
        <f t="shared" si="11"/>
        <v>2237892.42</v>
      </c>
      <c r="G205" s="40">
        <f t="shared" si="9"/>
        <v>99.45822132144303</v>
      </c>
      <c r="H205" s="43">
        <f t="shared" si="10"/>
        <v>13365.680000000168</v>
      </c>
    </row>
    <row r="206" spans="1:8" ht="12.75">
      <c r="A206" s="32" t="s">
        <v>36</v>
      </c>
      <c r="B206" s="3" t="s">
        <v>287</v>
      </c>
      <c r="C206" s="48">
        <f>C226+C230</f>
        <v>5000</v>
      </c>
      <c r="D206" s="48">
        <f t="shared" si="11"/>
        <v>3000</v>
      </c>
      <c r="E206" s="48">
        <f t="shared" si="11"/>
        <v>636.21</v>
      </c>
      <c r="F206" s="48">
        <f t="shared" si="11"/>
        <v>1671.19</v>
      </c>
      <c r="G206" s="40">
        <f t="shared" si="9"/>
        <v>21.207</v>
      </c>
      <c r="H206" s="43">
        <f t="shared" si="10"/>
        <v>2363.79</v>
      </c>
    </row>
    <row r="207" spans="1:8" ht="12.75">
      <c r="A207" s="32" t="s">
        <v>24</v>
      </c>
      <c r="B207" s="3" t="s">
        <v>286</v>
      </c>
      <c r="C207" s="48">
        <f>C214+C231</f>
        <v>387000</v>
      </c>
      <c r="D207" s="48">
        <f>D214+D231</f>
        <v>360000</v>
      </c>
      <c r="E207" s="48">
        <f>E214+E231</f>
        <v>323421.81</v>
      </c>
      <c r="F207" s="48">
        <f>F214+F231</f>
        <v>536135.92</v>
      </c>
      <c r="G207" s="40">
        <f t="shared" si="9"/>
        <v>89.83939166666667</v>
      </c>
      <c r="H207" s="43">
        <f t="shared" si="10"/>
        <v>36578.19</v>
      </c>
    </row>
    <row r="208" spans="1:8" ht="12.75">
      <c r="A208" s="32" t="s">
        <v>26</v>
      </c>
      <c r="B208" s="3" t="s">
        <v>289</v>
      </c>
      <c r="C208" s="48">
        <f>C235</f>
        <v>10000</v>
      </c>
      <c r="D208" s="48">
        <f>D235</f>
        <v>37000</v>
      </c>
      <c r="E208" s="48">
        <f>E235</f>
        <v>32028.54</v>
      </c>
      <c r="F208" s="48">
        <f>F235</f>
        <v>10523.71</v>
      </c>
      <c r="G208" s="40">
        <f t="shared" si="9"/>
        <v>86.56362162162162</v>
      </c>
      <c r="H208" s="43">
        <f t="shared" si="10"/>
        <v>4971.459999999999</v>
      </c>
    </row>
    <row r="209" spans="1:8" ht="12.75">
      <c r="A209" s="32" t="s">
        <v>28</v>
      </c>
      <c r="B209" s="3" t="s">
        <v>290</v>
      </c>
      <c r="C209" s="49">
        <f>C210+C211</f>
        <v>235000</v>
      </c>
      <c r="D209" s="49">
        <f>D210+D211</f>
        <v>125000</v>
      </c>
      <c r="E209" s="49">
        <f>E210+E211</f>
        <v>122102.83</v>
      </c>
      <c r="F209" s="49">
        <f>F210+F211</f>
        <v>112101.15</v>
      </c>
      <c r="G209" s="40">
        <f t="shared" si="9"/>
        <v>97.682264</v>
      </c>
      <c r="H209" s="43">
        <f t="shared" si="10"/>
        <v>2897.1699999999983</v>
      </c>
    </row>
    <row r="210" spans="1:8" ht="12.75">
      <c r="A210" s="32" t="s">
        <v>41</v>
      </c>
      <c r="B210" s="3" t="s">
        <v>291</v>
      </c>
      <c r="C210" s="49">
        <f>C233</f>
        <v>32000</v>
      </c>
      <c r="D210" s="49">
        <f aca="true" t="shared" si="12" ref="D210:F211">D233</f>
        <v>100000</v>
      </c>
      <c r="E210" s="49">
        <f t="shared" si="12"/>
        <v>100000</v>
      </c>
      <c r="F210" s="49">
        <f t="shared" si="12"/>
        <v>0</v>
      </c>
      <c r="G210" s="40">
        <f t="shared" si="9"/>
        <v>100</v>
      </c>
      <c r="H210" s="43">
        <f t="shared" si="10"/>
        <v>0</v>
      </c>
    </row>
    <row r="211" spans="1:8" ht="12.75">
      <c r="A211" s="32" t="s">
        <v>29</v>
      </c>
      <c r="B211" s="3" t="s">
        <v>292</v>
      </c>
      <c r="C211" s="49">
        <f>C234</f>
        <v>203000</v>
      </c>
      <c r="D211" s="49">
        <f t="shared" si="12"/>
        <v>25000</v>
      </c>
      <c r="E211" s="49">
        <f t="shared" si="12"/>
        <v>22102.83</v>
      </c>
      <c r="F211" s="49">
        <f t="shared" si="12"/>
        <v>112101.15</v>
      </c>
      <c r="G211" s="40">
        <f t="shared" si="9"/>
        <v>88.41132</v>
      </c>
      <c r="H211" s="43">
        <f t="shared" si="10"/>
        <v>2897.1699999999983</v>
      </c>
    </row>
    <row r="212" spans="1:8" ht="25.5">
      <c r="A212" s="24" t="s">
        <v>73</v>
      </c>
      <c r="B212" s="3" t="s">
        <v>293</v>
      </c>
      <c r="C212" s="49">
        <f>C215+C216+C217+C218+C220+C221</f>
        <v>30800000</v>
      </c>
      <c r="D212" s="49">
        <f>D215+D216+D217+D218+D220+D221</f>
        <v>29012750.5</v>
      </c>
      <c r="E212" s="49">
        <f>E215+E216+E217+E218+E220+E221</f>
        <v>27068208.300000004</v>
      </c>
      <c r="F212" s="49">
        <f>F215+F216+F217+F218+F220+F221</f>
        <v>80097296.39999999</v>
      </c>
      <c r="G212" s="40">
        <f t="shared" si="9"/>
        <v>93.29762891663789</v>
      </c>
      <c r="H212" s="43">
        <f t="shared" si="10"/>
        <v>1944542.1999999955</v>
      </c>
    </row>
    <row r="213" spans="1:8" ht="12.75">
      <c r="A213" s="35" t="s">
        <v>199</v>
      </c>
      <c r="B213" s="35" t="s">
        <v>200</v>
      </c>
      <c r="C213" s="44">
        <f>C214+C215+C216+C217+C218</f>
        <v>30030000</v>
      </c>
      <c r="D213" s="44">
        <f>D214+D215+D216+D217+D218</f>
        <v>28056945.5</v>
      </c>
      <c r="E213" s="44">
        <f>E214+E215+E216+E217+E218</f>
        <v>26112403.360000003</v>
      </c>
      <c r="F213" s="44">
        <f>F214+F215+F216+F217+F218</f>
        <v>79233025.05</v>
      </c>
      <c r="G213" s="41">
        <f t="shared" si="9"/>
        <v>93.06930207352758</v>
      </c>
      <c r="H213" s="46">
        <f t="shared" si="10"/>
        <v>1944542.1399999969</v>
      </c>
    </row>
    <row r="214" spans="1:8" ht="12.75">
      <c r="A214" s="3" t="s">
        <v>24</v>
      </c>
      <c r="B214" s="3" t="s">
        <v>201</v>
      </c>
      <c r="C214" s="3"/>
      <c r="D214" s="47">
        <v>0</v>
      </c>
      <c r="E214" s="47">
        <v>0</v>
      </c>
      <c r="F214" s="3"/>
      <c r="G214" s="40"/>
      <c r="H214" s="43">
        <f t="shared" si="10"/>
        <v>0</v>
      </c>
    </row>
    <row r="215" spans="1:8" ht="25.5">
      <c r="A215" s="24" t="s">
        <v>73</v>
      </c>
      <c r="B215" s="3" t="s">
        <v>202</v>
      </c>
      <c r="C215" s="47">
        <v>5830000</v>
      </c>
      <c r="D215" s="16">
        <v>6499000</v>
      </c>
      <c r="E215" s="16">
        <v>6470169.68</v>
      </c>
      <c r="F215" s="3">
        <v>79233025.05</v>
      </c>
      <c r="G215" s="40">
        <f t="shared" si="9"/>
        <v>99.55638836744114</v>
      </c>
      <c r="H215" s="43">
        <f t="shared" si="10"/>
        <v>28830.320000000298</v>
      </c>
    </row>
    <row r="216" spans="1:8" ht="25.5">
      <c r="A216" s="24" t="s">
        <v>73</v>
      </c>
      <c r="B216" s="3" t="s">
        <v>203</v>
      </c>
      <c r="C216" s="47">
        <v>20000</v>
      </c>
      <c r="D216" s="16">
        <v>473899</v>
      </c>
      <c r="E216" s="3">
        <v>453899</v>
      </c>
      <c r="F216" s="47"/>
      <c r="G216" s="40">
        <f t="shared" si="9"/>
        <v>95.77969145324215</v>
      </c>
      <c r="H216" s="43">
        <f t="shared" si="10"/>
        <v>20000</v>
      </c>
    </row>
    <row r="217" spans="1:8" ht="25.5">
      <c r="A217" s="24" t="s">
        <v>73</v>
      </c>
      <c r="B217" s="3" t="s">
        <v>204</v>
      </c>
      <c r="C217" s="3">
        <v>23330000</v>
      </c>
      <c r="D217" s="16">
        <v>20275174.5</v>
      </c>
      <c r="E217" s="16">
        <v>18379463.01</v>
      </c>
      <c r="F217" s="47"/>
      <c r="G217" s="40">
        <f t="shared" si="9"/>
        <v>90.65008545302533</v>
      </c>
      <c r="H217" s="43">
        <f t="shared" si="10"/>
        <v>1895711.4899999984</v>
      </c>
    </row>
    <row r="218" spans="1:8" ht="25.5">
      <c r="A218" s="24" t="s">
        <v>73</v>
      </c>
      <c r="B218" s="3" t="s">
        <v>205</v>
      </c>
      <c r="C218" s="3">
        <v>850000</v>
      </c>
      <c r="D218" s="16">
        <v>808872</v>
      </c>
      <c r="E218" s="3">
        <v>808871.67</v>
      </c>
      <c r="F218" s="47"/>
      <c r="G218" s="40">
        <f t="shared" si="9"/>
        <v>99.99995920244488</v>
      </c>
      <c r="H218" s="43">
        <f t="shared" si="10"/>
        <v>0.3299999999580905</v>
      </c>
    </row>
    <row r="219" spans="1:8" ht="12.75">
      <c r="A219" s="35" t="s">
        <v>206</v>
      </c>
      <c r="B219" s="35" t="s">
        <v>207</v>
      </c>
      <c r="C219" s="44">
        <f>C220+C221</f>
        <v>770000</v>
      </c>
      <c r="D219" s="44">
        <f>D220+D221</f>
        <v>955805</v>
      </c>
      <c r="E219" s="44">
        <f>E220+E221</f>
        <v>955804.94</v>
      </c>
      <c r="F219" s="44">
        <f>F220+F221</f>
        <v>864271.35</v>
      </c>
      <c r="G219" s="41">
        <f t="shared" si="9"/>
        <v>99.99999372256893</v>
      </c>
      <c r="H219" s="46">
        <f t="shared" si="10"/>
        <v>0.060000000055879354</v>
      </c>
    </row>
    <row r="220" spans="1:8" ht="25.5">
      <c r="A220" s="24" t="s">
        <v>73</v>
      </c>
      <c r="B220" s="3" t="s">
        <v>208</v>
      </c>
      <c r="C220" s="47">
        <v>750000</v>
      </c>
      <c r="D220" s="47">
        <v>935805</v>
      </c>
      <c r="E220" s="47">
        <v>935804.94</v>
      </c>
      <c r="F220" s="3">
        <v>864271.35</v>
      </c>
      <c r="G220" s="40">
        <f t="shared" si="9"/>
        <v>99.99999358840783</v>
      </c>
      <c r="H220" s="43">
        <f t="shared" si="10"/>
        <v>0.060000000055879354</v>
      </c>
    </row>
    <row r="221" spans="1:8" ht="25.5">
      <c r="A221" s="24" t="s">
        <v>73</v>
      </c>
      <c r="B221" s="3" t="s">
        <v>209</v>
      </c>
      <c r="C221" s="47">
        <v>20000</v>
      </c>
      <c r="D221" s="47">
        <v>20000</v>
      </c>
      <c r="E221" s="47">
        <v>20000</v>
      </c>
      <c r="F221" s="47"/>
      <c r="G221" s="40">
        <f aca="true" t="shared" si="13" ref="G221:G292">E221/D221*100</f>
        <v>100</v>
      </c>
      <c r="H221" s="43">
        <f aca="true" t="shared" si="14" ref="H221:H292">D221-E221</f>
        <v>0</v>
      </c>
    </row>
    <row r="222" spans="1:8" ht="25.5">
      <c r="A222" s="36" t="s">
        <v>210</v>
      </c>
      <c r="B222" s="35" t="s">
        <v>211</v>
      </c>
      <c r="C222" s="44">
        <f>C223+C227+C231+C232+C235</f>
        <v>9720000</v>
      </c>
      <c r="D222" s="44">
        <f>D223+D227+D231+D232+D235</f>
        <v>11184907</v>
      </c>
      <c r="E222" s="44">
        <f>E223+E227+E231+E232+E235</f>
        <v>11102791.540000001</v>
      </c>
      <c r="F222" s="44">
        <f>F223+F227+F231+F232+F235</f>
        <v>10767835.35</v>
      </c>
      <c r="G222" s="41">
        <f t="shared" si="13"/>
        <v>99.26583689967204</v>
      </c>
      <c r="H222" s="46">
        <f t="shared" si="14"/>
        <v>82115.45999999903</v>
      </c>
    </row>
    <row r="223" spans="1:8" ht="25.5">
      <c r="A223" s="24" t="s">
        <v>13</v>
      </c>
      <c r="B223" s="3" t="s">
        <v>212</v>
      </c>
      <c r="C223" s="47">
        <f>C224+C225+C226</f>
        <v>8173000</v>
      </c>
      <c r="D223" s="47">
        <f>D224+D225+D226</f>
        <v>9786907</v>
      </c>
      <c r="E223" s="47">
        <f>E224+E225+E226</f>
        <v>9775464.100000001</v>
      </c>
      <c r="F223" s="47">
        <f>F224+F225+F226</f>
        <v>10109074.569999998</v>
      </c>
      <c r="G223" s="40">
        <f t="shared" si="13"/>
        <v>99.88307950611977</v>
      </c>
      <c r="H223" s="43">
        <f t="shared" si="14"/>
        <v>11442.89999999851</v>
      </c>
    </row>
    <row r="224" spans="1:8" ht="12.75">
      <c r="A224" s="3" t="s">
        <v>15</v>
      </c>
      <c r="B224" s="3" t="s">
        <v>213</v>
      </c>
      <c r="C224" s="47">
        <v>6300000</v>
      </c>
      <c r="D224" s="47">
        <v>7517907</v>
      </c>
      <c r="E224" s="47">
        <v>7517283.45</v>
      </c>
      <c r="F224" s="3">
        <v>7869510.96</v>
      </c>
      <c r="G224" s="40">
        <f t="shared" si="13"/>
        <v>99.99170580322424</v>
      </c>
      <c r="H224" s="43">
        <f t="shared" si="14"/>
        <v>623.5499999998137</v>
      </c>
    </row>
    <row r="225" spans="1:8" ht="12.75">
      <c r="A225" s="3" t="s">
        <v>17</v>
      </c>
      <c r="B225" s="3" t="s">
        <v>214</v>
      </c>
      <c r="C225" s="47">
        <v>1870000</v>
      </c>
      <c r="D225" s="47">
        <v>2268000</v>
      </c>
      <c r="E225" s="47">
        <v>2257544.44</v>
      </c>
      <c r="F225" s="3">
        <v>2237892.42</v>
      </c>
      <c r="G225" s="40">
        <f t="shared" si="13"/>
        <v>99.53899647266313</v>
      </c>
      <c r="H225" s="43">
        <f t="shared" si="14"/>
        <v>10455.560000000056</v>
      </c>
    </row>
    <row r="226" spans="1:8" ht="12.75">
      <c r="A226" s="3" t="s">
        <v>36</v>
      </c>
      <c r="B226" s="3" t="s">
        <v>215</v>
      </c>
      <c r="C226" s="47">
        <v>3000</v>
      </c>
      <c r="D226" s="47">
        <v>1000</v>
      </c>
      <c r="E226" s="47">
        <v>636.21</v>
      </c>
      <c r="F226" s="3">
        <v>1671.19</v>
      </c>
      <c r="G226" s="40">
        <f t="shared" si="13"/>
        <v>63.621</v>
      </c>
      <c r="H226" s="43">
        <f t="shared" si="14"/>
        <v>363.78999999999996</v>
      </c>
    </row>
    <row r="227" spans="1:8" ht="25.5">
      <c r="A227" s="24" t="s">
        <v>13</v>
      </c>
      <c r="B227" s="3" t="s">
        <v>216</v>
      </c>
      <c r="C227" s="47">
        <f>C228+C229+C230</f>
        <v>915000</v>
      </c>
      <c r="D227" s="47">
        <f>D228+D229+D230</f>
        <v>876000</v>
      </c>
      <c r="E227" s="47">
        <f>E228+E229+E230</f>
        <v>849774.26</v>
      </c>
      <c r="F227" s="16">
        <f>F228+F229+F230</f>
        <v>0</v>
      </c>
      <c r="G227" s="40">
        <f t="shared" si="13"/>
        <v>97.00619406392694</v>
      </c>
      <c r="H227" s="43">
        <f t="shared" si="14"/>
        <v>26225.73999999999</v>
      </c>
    </row>
    <row r="228" spans="1:8" ht="12.75">
      <c r="A228" s="3" t="s">
        <v>15</v>
      </c>
      <c r="B228" s="3" t="s">
        <v>217</v>
      </c>
      <c r="C228" s="3">
        <v>700000</v>
      </c>
      <c r="D228" s="47">
        <v>675000</v>
      </c>
      <c r="E228" s="47">
        <v>653684.38</v>
      </c>
      <c r="F228" s="3"/>
      <c r="G228" s="40">
        <f t="shared" si="13"/>
        <v>96.84213037037037</v>
      </c>
      <c r="H228" s="43">
        <f t="shared" si="14"/>
        <v>21315.619999999995</v>
      </c>
    </row>
    <row r="229" spans="1:8" ht="12.75">
      <c r="A229" s="3" t="s">
        <v>17</v>
      </c>
      <c r="B229" s="3" t="s">
        <v>218</v>
      </c>
      <c r="C229" s="3">
        <v>213000</v>
      </c>
      <c r="D229" s="47">
        <v>199000</v>
      </c>
      <c r="E229" s="47">
        <v>196089.88</v>
      </c>
      <c r="F229" s="3"/>
      <c r="G229" s="40">
        <f t="shared" si="13"/>
        <v>98.53762814070352</v>
      </c>
      <c r="H229" s="43">
        <f t="shared" si="14"/>
        <v>2910.1199999999953</v>
      </c>
    </row>
    <row r="230" spans="1:8" ht="12.75">
      <c r="A230" s="3" t="s">
        <v>36</v>
      </c>
      <c r="B230" s="3" t="s">
        <v>219</v>
      </c>
      <c r="C230" s="3">
        <v>2000</v>
      </c>
      <c r="D230" s="47">
        <v>2000</v>
      </c>
      <c r="E230" s="47">
        <v>0</v>
      </c>
      <c r="F230" s="3"/>
      <c r="G230" s="40">
        <f t="shared" si="13"/>
        <v>0</v>
      </c>
      <c r="H230" s="43">
        <f t="shared" si="14"/>
        <v>2000</v>
      </c>
    </row>
    <row r="231" spans="1:8" ht="12.75">
      <c r="A231" s="3" t="s">
        <v>24</v>
      </c>
      <c r="B231" s="3" t="s">
        <v>220</v>
      </c>
      <c r="C231" s="3">
        <v>387000</v>
      </c>
      <c r="D231" s="47">
        <v>360000</v>
      </c>
      <c r="E231" s="47">
        <v>323421.81</v>
      </c>
      <c r="F231" s="3">
        <v>536135.92</v>
      </c>
      <c r="G231" s="40">
        <f t="shared" si="13"/>
        <v>89.83939166666667</v>
      </c>
      <c r="H231" s="43">
        <f t="shared" si="14"/>
        <v>36578.19</v>
      </c>
    </row>
    <row r="232" spans="1:8" ht="12.75">
      <c r="A232" s="3" t="s">
        <v>28</v>
      </c>
      <c r="B232" s="3" t="s">
        <v>221</v>
      </c>
      <c r="C232" s="47">
        <f>C233+C234</f>
        <v>235000</v>
      </c>
      <c r="D232" s="47">
        <f>D233+D234</f>
        <v>125000</v>
      </c>
      <c r="E232" s="47">
        <f>E233+E234</f>
        <v>122102.83</v>
      </c>
      <c r="F232" s="16">
        <f>F233+F234</f>
        <v>112101.15</v>
      </c>
      <c r="G232" s="40">
        <f t="shared" si="13"/>
        <v>97.682264</v>
      </c>
      <c r="H232" s="43">
        <f t="shared" si="14"/>
        <v>2897.1699999999983</v>
      </c>
    </row>
    <row r="233" spans="1:8" ht="12.75">
      <c r="A233" s="3" t="s">
        <v>41</v>
      </c>
      <c r="B233" s="3" t="s">
        <v>222</v>
      </c>
      <c r="C233" s="3">
        <v>32000</v>
      </c>
      <c r="D233" s="47">
        <v>100000</v>
      </c>
      <c r="E233" s="47">
        <v>100000</v>
      </c>
      <c r="F233" s="3"/>
      <c r="G233" s="40">
        <f t="shared" si="13"/>
        <v>100</v>
      </c>
      <c r="H233" s="43">
        <f t="shared" si="14"/>
        <v>0</v>
      </c>
    </row>
    <row r="234" spans="1:8" ht="12.75">
      <c r="A234" s="3" t="s">
        <v>29</v>
      </c>
      <c r="B234" s="3" t="s">
        <v>223</v>
      </c>
      <c r="C234" s="3">
        <v>203000</v>
      </c>
      <c r="D234" s="47">
        <v>25000</v>
      </c>
      <c r="E234" s="47">
        <v>22102.83</v>
      </c>
      <c r="F234" s="3">
        <v>112101.15</v>
      </c>
      <c r="G234" s="40">
        <f t="shared" si="13"/>
        <v>88.41132</v>
      </c>
      <c r="H234" s="43">
        <f t="shared" si="14"/>
        <v>2897.1699999999983</v>
      </c>
    </row>
    <row r="235" spans="1:8" ht="12.75">
      <c r="A235" s="3" t="s">
        <v>26</v>
      </c>
      <c r="B235" s="3" t="s">
        <v>224</v>
      </c>
      <c r="C235" s="3">
        <v>10000</v>
      </c>
      <c r="D235" s="47">
        <v>37000</v>
      </c>
      <c r="E235" s="47">
        <v>32028.54</v>
      </c>
      <c r="F235" s="3">
        <v>10523.71</v>
      </c>
      <c r="G235" s="40">
        <f t="shared" si="13"/>
        <v>86.56362162162162</v>
      </c>
      <c r="H235" s="43">
        <f t="shared" si="14"/>
        <v>4971.459999999999</v>
      </c>
    </row>
    <row r="236" spans="1:8" ht="12.75">
      <c r="A236" s="1" t="s">
        <v>225</v>
      </c>
      <c r="B236" s="1" t="s">
        <v>226</v>
      </c>
      <c r="C236" s="46">
        <f>C237</f>
        <v>80000</v>
      </c>
      <c r="D236" s="46">
        <f>D237</f>
        <v>121940</v>
      </c>
      <c r="E236" s="46">
        <f>E237</f>
        <v>121790</v>
      </c>
      <c r="F236" s="46">
        <f>F237</f>
        <v>375101</v>
      </c>
      <c r="G236" s="41">
        <f t="shared" si="13"/>
        <v>99.87698868295884</v>
      </c>
      <c r="H236" s="46">
        <f t="shared" si="14"/>
        <v>150</v>
      </c>
    </row>
    <row r="237" spans="1:8" ht="12.75">
      <c r="A237" s="35" t="s">
        <v>227</v>
      </c>
      <c r="B237" s="35" t="s">
        <v>228</v>
      </c>
      <c r="C237" s="44">
        <f>C239</f>
        <v>80000</v>
      </c>
      <c r="D237" s="44">
        <f>D239+D238</f>
        <v>121940</v>
      </c>
      <c r="E237" s="44">
        <f>E239+E238</f>
        <v>121790</v>
      </c>
      <c r="F237" s="44">
        <f>F239+F238+F240</f>
        <v>375101</v>
      </c>
      <c r="G237" s="41">
        <f t="shared" si="13"/>
        <v>99.87698868295884</v>
      </c>
      <c r="H237" s="46">
        <f t="shared" si="14"/>
        <v>150</v>
      </c>
    </row>
    <row r="238" spans="1:8" ht="12.75">
      <c r="A238" s="3" t="s">
        <v>24</v>
      </c>
      <c r="B238" s="3" t="s">
        <v>340</v>
      </c>
      <c r="C238" s="44"/>
      <c r="D238" s="49">
        <v>81940</v>
      </c>
      <c r="E238" s="49">
        <v>81790</v>
      </c>
      <c r="F238" s="48">
        <v>81940</v>
      </c>
      <c r="G238" s="41"/>
      <c r="H238" s="46"/>
    </row>
    <row r="239" spans="1:8" ht="12.75">
      <c r="A239" s="3" t="s">
        <v>26</v>
      </c>
      <c r="B239" s="3" t="s">
        <v>229</v>
      </c>
      <c r="C239" s="3">
        <v>80000</v>
      </c>
      <c r="D239" s="47">
        <v>40000</v>
      </c>
      <c r="E239" s="47">
        <v>40000</v>
      </c>
      <c r="F239" s="3">
        <v>43161</v>
      </c>
      <c r="G239" s="40">
        <f t="shared" si="13"/>
        <v>100</v>
      </c>
      <c r="H239" s="43">
        <f t="shared" si="14"/>
        <v>0</v>
      </c>
    </row>
    <row r="240" spans="1:8" ht="12.75">
      <c r="A240" s="3" t="s">
        <v>41</v>
      </c>
      <c r="B240" s="3" t="s">
        <v>351</v>
      </c>
      <c r="C240" s="3"/>
      <c r="D240" s="47"/>
      <c r="E240" s="47"/>
      <c r="F240" s="3">
        <v>250000</v>
      </c>
      <c r="G240" s="40"/>
      <c r="H240" s="43"/>
    </row>
    <row r="241" spans="1:8" ht="12.75">
      <c r="A241" s="1" t="s">
        <v>230</v>
      </c>
      <c r="B241" s="1" t="s">
        <v>231</v>
      </c>
      <c r="C241" s="46">
        <f>C242+C244+C245</f>
        <v>29784600</v>
      </c>
      <c r="D241" s="46">
        <f>D242+D244+D245</f>
        <v>47488504.76</v>
      </c>
      <c r="E241" s="46">
        <f>E242+E244+E245</f>
        <v>47178875.519999996</v>
      </c>
      <c r="F241" s="46">
        <f>F242+F244+F245+F243</f>
        <v>50539990.56</v>
      </c>
      <c r="G241" s="41">
        <f t="shared" si="13"/>
        <v>99.347991178992</v>
      </c>
      <c r="H241" s="46">
        <f t="shared" si="14"/>
        <v>309629.2400000021</v>
      </c>
    </row>
    <row r="242" spans="1:8" ht="12.75">
      <c r="A242" s="3" t="s">
        <v>24</v>
      </c>
      <c r="B242" s="3" t="s">
        <v>286</v>
      </c>
      <c r="C242" s="48">
        <f>C254</f>
        <v>3449800</v>
      </c>
      <c r="D242" s="48">
        <f>D254</f>
        <v>3677078.51</v>
      </c>
      <c r="E242" s="48">
        <f>E254</f>
        <v>3677078.51</v>
      </c>
      <c r="F242" s="48">
        <f>F254</f>
        <v>3705073.13</v>
      </c>
      <c r="G242" s="40">
        <f t="shared" si="13"/>
        <v>100</v>
      </c>
      <c r="H242" s="43">
        <f t="shared" si="14"/>
        <v>0</v>
      </c>
    </row>
    <row r="243" spans="1:8" ht="25.5">
      <c r="A243" s="24" t="s">
        <v>73</v>
      </c>
      <c r="B243" s="3" t="s">
        <v>293</v>
      </c>
      <c r="C243" s="48"/>
      <c r="D243" s="48"/>
      <c r="E243" s="48"/>
      <c r="F243" s="48">
        <f>F249</f>
        <v>98000</v>
      </c>
      <c r="G243" s="40"/>
      <c r="H243" s="43"/>
    </row>
    <row r="244" spans="1:8" ht="12.75">
      <c r="A244" s="3" t="s">
        <v>238</v>
      </c>
      <c r="B244" s="3" t="s">
        <v>296</v>
      </c>
      <c r="C244" s="48">
        <f>C250+C251+C253+C255</f>
        <v>25861800</v>
      </c>
      <c r="D244" s="48">
        <f>D250+D251+D253+D255</f>
        <v>42914850.49</v>
      </c>
      <c r="E244" s="48">
        <f>E250+E251+E253+E255</f>
        <v>42672863.75</v>
      </c>
      <c r="F244" s="48">
        <f>F250+F251+F253+F255</f>
        <v>46209259.39</v>
      </c>
      <c r="G244" s="40">
        <f t="shared" si="13"/>
        <v>99.43612353943446</v>
      </c>
      <c r="H244" s="43">
        <f t="shared" si="14"/>
        <v>241986.7400000021</v>
      </c>
    </row>
    <row r="245" spans="1:8" ht="25.5">
      <c r="A245" s="24" t="s">
        <v>234</v>
      </c>
      <c r="B245" s="3" t="s">
        <v>297</v>
      </c>
      <c r="C245" s="48">
        <f>C247</f>
        <v>473000</v>
      </c>
      <c r="D245" s="48">
        <f>D247</f>
        <v>896575.76</v>
      </c>
      <c r="E245" s="48">
        <f>E247</f>
        <v>828933.26</v>
      </c>
      <c r="F245" s="48">
        <f>F247</f>
        <v>527658.04</v>
      </c>
      <c r="G245" s="40">
        <f t="shared" si="13"/>
        <v>92.45546187864817</v>
      </c>
      <c r="H245" s="43">
        <f t="shared" si="14"/>
        <v>67642.5</v>
      </c>
    </row>
    <row r="246" spans="1:8" ht="12.75">
      <c r="A246" s="35" t="s">
        <v>232</v>
      </c>
      <c r="B246" s="35" t="s">
        <v>233</v>
      </c>
      <c r="C246" s="44">
        <f>C247</f>
        <v>473000</v>
      </c>
      <c r="D246" s="44">
        <f>D247</f>
        <v>896575.76</v>
      </c>
      <c r="E246" s="44">
        <f>E247</f>
        <v>828933.26</v>
      </c>
      <c r="F246" s="44">
        <f>F247</f>
        <v>527658.04</v>
      </c>
      <c r="G246" s="41">
        <f t="shared" si="13"/>
        <v>92.45546187864817</v>
      </c>
      <c r="H246" s="46">
        <f t="shared" si="14"/>
        <v>67642.5</v>
      </c>
    </row>
    <row r="247" spans="1:8" ht="25.5">
      <c r="A247" s="24" t="s">
        <v>234</v>
      </c>
      <c r="B247" s="3" t="s">
        <v>235</v>
      </c>
      <c r="C247" s="3">
        <v>473000</v>
      </c>
      <c r="D247" s="47">
        <v>896575.76</v>
      </c>
      <c r="E247" s="47">
        <v>828933.26</v>
      </c>
      <c r="F247" s="3">
        <v>527658.04</v>
      </c>
      <c r="G247" s="40">
        <f t="shared" si="13"/>
        <v>92.45546187864817</v>
      </c>
      <c r="H247" s="43">
        <f t="shared" si="14"/>
        <v>67642.5</v>
      </c>
    </row>
    <row r="248" spans="1:8" ht="12.75">
      <c r="A248" s="35" t="s">
        <v>236</v>
      </c>
      <c r="B248" s="35" t="s">
        <v>237</v>
      </c>
      <c r="C248" s="44">
        <f>C250+C251</f>
        <v>13831200</v>
      </c>
      <c r="D248" s="44">
        <f>D250+D251</f>
        <v>30797529</v>
      </c>
      <c r="E248" s="44">
        <f>E250+E251</f>
        <v>30555797.560000002</v>
      </c>
      <c r="F248" s="44">
        <f>F250+F251+F249</f>
        <v>35887009.69</v>
      </c>
      <c r="G248" s="41">
        <f t="shared" si="13"/>
        <v>99.21509469152542</v>
      </c>
      <c r="H248" s="46">
        <f t="shared" si="14"/>
        <v>241731.43999999762</v>
      </c>
    </row>
    <row r="249" spans="1:8" ht="25.5">
      <c r="A249" s="24" t="s">
        <v>73</v>
      </c>
      <c r="B249" s="3" t="s">
        <v>365</v>
      </c>
      <c r="C249" s="44"/>
      <c r="D249" s="44"/>
      <c r="E249" s="44"/>
      <c r="F249" s="49">
        <v>98000</v>
      </c>
      <c r="G249" s="41"/>
      <c r="H249" s="46"/>
    </row>
    <row r="250" spans="1:8" ht="12.75">
      <c r="A250" s="3" t="s">
        <v>238</v>
      </c>
      <c r="B250" s="3" t="s">
        <v>239</v>
      </c>
      <c r="C250" s="3">
        <v>12031200</v>
      </c>
      <c r="D250" s="47">
        <v>11201760</v>
      </c>
      <c r="E250" s="47">
        <v>10960061.56</v>
      </c>
      <c r="F250" s="3">
        <v>35789009.69</v>
      </c>
      <c r="G250" s="40">
        <f t="shared" si="13"/>
        <v>97.84231727871335</v>
      </c>
      <c r="H250" s="43">
        <f t="shared" si="14"/>
        <v>241698.43999999948</v>
      </c>
    </row>
    <row r="251" spans="1:8" ht="12.75">
      <c r="A251" s="3" t="s">
        <v>238</v>
      </c>
      <c r="B251" s="3" t="s">
        <v>240</v>
      </c>
      <c r="C251" s="3">
        <v>1800000</v>
      </c>
      <c r="D251" s="47">
        <v>19595769</v>
      </c>
      <c r="E251" s="47">
        <v>19595736</v>
      </c>
      <c r="F251" s="47"/>
      <c r="G251" s="40">
        <f t="shared" si="13"/>
        <v>99.9998315963002</v>
      </c>
      <c r="H251" s="43">
        <f t="shared" si="14"/>
        <v>33</v>
      </c>
    </row>
    <row r="252" spans="1:8" ht="12.75">
      <c r="A252" s="35" t="s">
        <v>241</v>
      </c>
      <c r="B252" s="35" t="s">
        <v>242</v>
      </c>
      <c r="C252" s="44">
        <f>C253+C254+C255</f>
        <v>15480400</v>
      </c>
      <c r="D252" s="44">
        <f>D253+D254+D255</f>
        <v>15794400</v>
      </c>
      <c r="E252" s="44">
        <f>E253+E254+E255</f>
        <v>15794144.7</v>
      </c>
      <c r="F252" s="44">
        <f>F253+F254+F255</f>
        <v>14125322.829999998</v>
      </c>
      <c r="G252" s="41">
        <f t="shared" si="13"/>
        <v>99.99838360431545</v>
      </c>
      <c r="H252" s="46">
        <f t="shared" si="14"/>
        <v>255.30000000074506</v>
      </c>
    </row>
    <row r="253" spans="1:8" ht="12.75">
      <c r="A253" s="3" t="s">
        <v>238</v>
      </c>
      <c r="B253" s="3" t="s">
        <v>243</v>
      </c>
      <c r="C253" s="47">
        <v>10057400</v>
      </c>
      <c r="D253" s="47">
        <v>10014121.49</v>
      </c>
      <c r="E253" s="47">
        <v>10014043.11</v>
      </c>
      <c r="F253" s="3">
        <v>10420249.7</v>
      </c>
      <c r="G253" s="40">
        <f t="shared" si="13"/>
        <v>99.99921730528155</v>
      </c>
      <c r="H253" s="43">
        <f t="shared" si="14"/>
        <v>78.38000000081956</v>
      </c>
    </row>
    <row r="254" spans="1:8" ht="12.75">
      <c r="A254" s="3" t="s">
        <v>24</v>
      </c>
      <c r="B254" s="3" t="s">
        <v>244</v>
      </c>
      <c r="C254" s="47">
        <v>3449800</v>
      </c>
      <c r="D254" s="47">
        <v>3677078.51</v>
      </c>
      <c r="E254" s="47">
        <v>3677078.51</v>
      </c>
      <c r="F254" s="3">
        <v>3705073.13</v>
      </c>
      <c r="G254" s="40">
        <f t="shared" si="13"/>
        <v>100</v>
      </c>
      <c r="H254" s="43">
        <f t="shared" si="14"/>
        <v>0</v>
      </c>
    </row>
    <row r="255" spans="1:8" ht="12.75">
      <c r="A255" s="3" t="s">
        <v>238</v>
      </c>
      <c r="B255" s="3" t="s">
        <v>245</v>
      </c>
      <c r="C255" s="3">
        <v>1973200</v>
      </c>
      <c r="D255" s="47">
        <v>2103200</v>
      </c>
      <c r="E255" s="47">
        <v>2103023.08</v>
      </c>
      <c r="F255" s="47"/>
      <c r="G255" s="40">
        <f t="shared" si="13"/>
        <v>99.99158805629517</v>
      </c>
      <c r="H255" s="43">
        <f t="shared" si="14"/>
        <v>176.9199999999255</v>
      </c>
    </row>
    <row r="256" spans="1:8" ht="12.75">
      <c r="A256" s="1" t="s">
        <v>246</v>
      </c>
      <c r="B256" s="1" t="s">
        <v>247</v>
      </c>
      <c r="C256" s="46">
        <f>C257+C261+C262+C263+C266</f>
        <v>6511500</v>
      </c>
      <c r="D256" s="46">
        <f>D257+D261+D262+D263+D266</f>
        <v>6946691.8</v>
      </c>
      <c r="E256" s="46">
        <f>E257+E261+E262+E263+E266</f>
        <v>6780456.029999999</v>
      </c>
      <c r="F256" s="46">
        <f>F257+F261+F262+F263+F266</f>
        <v>7855383.09</v>
      </c>
      <c r="G256" s="41">
        <f t="shared" si="13"/>
        <v>97.60697933943176</v>
      </c>
      <c r="H256" s="46">
        <f t="shared" si="14"/>
        <v>166235.77000000048</v>
      </c>
    </row>
    <row r="257" spans="1:8" ht="25.5">
      <c r="A257" s="31" t="s">
        <v>13</v>
      </c>
      <c r="B257" s="3" t="s">
        <v>288</v>
      </c>
      <c r="C257" s="48">
        <f>C258+C259+C260</f>
        <v>971000</v>
      </c>
      <c r="D257" s="48">
        <f>D258+D259+D260</f>
        <v>1048000</v>
      </c>
      <c r="E257" s="48">
        <f>E258+E259+E260</f>
        <v>1024978.55</v>
      </c>
      <c r="F257" s="48">
        <f>F258+F259+F260</f>
        <v>903107.41</v>
      </c>
      <c r="G257" s="40">
        <f t="shared" si="13"/>
        <v>97.8032967557252</v>
      </c>
      <c r="H257" s="43">
        <f t="shared" si="14"/>
        <v>23021.449999999953</v>
      </c>
    </row>
    <row r="258" spans="1:8" ht="12.75">
      <c r="A258" s="13" t="s">
        <v>15</v>
      </c>
      <c r="B258" s="3" t="s">
        <v>284</v>
      </c>
      <c r="C258" s="48">
        <f>C283</f>
        <v>744000</v>
      </c>
      <c r="D258" s="48">
        <f aca="true" t="shared" si="15" ref="D258:E260">D283</f>
        <v>822800</v>
      </c>
      <c r="E258" s="48">
        <f t="shared" si="15"/>
        <v>800041.05</v>
      </c>
      <c r="F258" s="48">
        <f>F283</f>
        <v>707183.41</v>
      </c>
      <c r="G258" s="40">
        <f t="shared" si="13"/>
        <v>97.23396329606223</v>
      </c>
      <c r="H258" s="43">
        <f t="shared" si="14"/>
        <v>22758.949999999953</v>
      </c>
    </row>
    <row r="259" spans="1:8" ht="12.75">
      <c r="A259" s="13" t="s">
        <v>17</v>
      </c>
      <c r="B259" s="3" t="s">
        <v>285</v>
      </c>
      <c r="C259" s="48">
        <f>C284</f>
        <v>225000</v>
      </c>
      <c r="D259" s="48">
        <f t="shared" si="15"/>
        <v>225000</v>
      </c>
      <c r="E259" s="48">
        <f t="shared" si="15"/>
        <v>224737.5</v>
      </c>
      <c r="F259" s="48">
        <f>F284</f>
        <v>195624</v>
      </c>
      <c r="G259" s="40">
        <f t="shared" si="13"/>
        <v>99.88333333333334</v>
      </c>
      <c r="H259" s="43">
        <f t="shared" si="14"/>
        <v>262.5</v>
      </c>
    </row>
    <row r="260" spans="1:8" ht="12.75">
      <c r="A260" s="32" t="s">
        <v>36</v>
      </c>
      <c r="B260" s="3" t="s">
        <v>287</v>
      </c>
      <c r="C260" s="48">
        <f>C285</f>
        <v>2000</v>
      </c>
      <c r="D260" s="48">
        <f t="shared" si="15"/>
        <v>200</v>
      </c>
      <c r="E260" s="48">
        <f t="shared" si="15"/>
        <v>200</v>
      </c>
      <c r="F260" s="48">
        <f>F285</f>
        <v>300</v>
      </c>
      <c r="G260" s="40">
        <f t="shared" si="13"/>
        <v>100</v>
      </c>
      <c r="H260" s="43">
        <f t="shared" si="14"/>
        <v>0</v>
      </c>
    </row>
    <row r="261" spans="1:8" ht="12.75">
      <c r="A261" s="32" t="s">
        <v>24</v>
      </c>
      <c r="B261" s="3" t="s">
        <v>286</v>
      </c>
      <c r="C261" s="48">
        <f>C268+C286+C276</f>
        <v>203140</v>
      </c>
      <c r="D261" s="48">
        <f>D268+D286+D276</f>
        <v>320088.9</v>
      </c>
      <c r="E261" s="48">
        <f>E268+E286+E276</f>
        <v>304283.28</v>
      </c>
      <c r="F261" s="48">
        <f>F268+F286+F276</f>
        <v>338419.34</v>
      </c>
      <c r="G261" s="40">
        <f t="shared" si="13"/>
        <v>95.06211555602209</v>
      </c>
      <c r="H261" s="43">
        <f t="shared" si="14"/>
        <v>15805.619999999995</v>
      </c>
    </row>
    <row r="262" spans="1:8" ht="12.75">
      <c r="A262" s="32" t="s">
        <v>26</v>
      </c>
      <c r="B262" s="3" t="s">
        <v>289</v>
      </c>
      <c r="C262" s="48">
        <f>C269+C277+C290</f>
        <v>386000</v>
      </c>
      <c r="D262" s="48">
        <f>D269+D277+D290</f>
        <v>401813.7100000001</v>
      </c>
      <c r="E262" s="48">
        <f>E269+E277+E290</f>
        <v>392194.9</v>
      </c>
      <c r="F262" s="48">
        <f>F269+F277+F290</f>
        <v>781710</v>
      </c>
      <c r="G262" s="40">
        <f t="shared" si="13"/>
        <v>97.60615186574891</v>
      </c>
      <c r="H262" s="43">
        <f t="shared" si="14"/>
        <v>9618.810000000056</v>
      </c>
    </row>
    <row r="263" spans="1:8" ht="12.75">
      <c r="A263" s="32" t="s">
        <v>28</v>
      </c>
      <c r="B263" s="3" t="s">
        <v>290</v>
      </c>
      <c r="C263" s="48">
        <f>C264+C265</f>
        <v>189860</v>
      </c>
      <c r="D263" s="48">
        <f>D264+D265</f>
        <v>477223.03</v>
      </c>
      <c r="E263" s="48">
        <f>E264+E265</f>
        <v>431668.53</v>
      </c>
      <c r="F263" s="48">
        <f>F264+F265</f>
        <v>258641.51</v>
      </c>
      <c r="G263" s="40">
        <f t="shared" si="13"/>
        <v>90.45425364320745</v>
      </c>
      <c r="H263" s="43">
        <f t="shared" si="14"/>
        <v>45554.5</v>
      </c>
    </row>
    <row r="264" spans="1:8" ht="12.75">
      <c r="A264" s="32" t="s">
        <v>41</v>
      </c>
      <c r="B264" s="3" t="s">
        <v>291</v>
      </c>
      <c r="C264" s="48">
        <f>C271+C279</f>
        <v>42000</v>
      </c>
      <c r="D264" s="48">
        <f aca="true" t="shared" si="16" ref="D264:F265">D271+D279+D288</f>
        <v>285876</v>
      </c>
      <c r="E264" s="48">
        <f t="shared" si="16"/>
        <v>279836</v>
      </c>
      <c r="F264" s="48">
        <f t="shared" si="16"/>
        <v>97425</v>
      </c>
      <c r="G264" s="40">
        <f t="shared" si="13"/>
        <v>97.88719584715051</v>
      </c>
      <c r="H264" s="43">
        <f t="shared" si="14"/>
        <v>6040</v>
      </c>
    </row>
    <row r="265" spans="1:8" ht="12.75">
      <c r="A265" s="32" t="s">
        <v>29</v>
      </c>
      <c r="B265" s="3" t="s">
        <v>292</v>
      </c>
      <c r="C265" s="48">
        <f>C272+C280+C289</f>
        <v>147860</v>
      </c>
      <c r="D265" s="48">
        <f t="shared" si="16"/>
        <v>191347.03</v>
      </c>
      <c r="E265" s="48">
        <f t="shared" si="16"/>
        <v>151832.53</v>
      </c>
      <c r="F265" s="48">
        <f t="shared" si="16"/>
        <v>161216.51</v>
      </c>
      <c r="G265" s="40">
        <f t="shared" si="13"/>
        <v>79.34930058752414</v>
      </c>
      <c r="H265" s="43">
        <f t="shared" si="14"/>
        <v>39514.5</v>
      </c>
    </row>
    <row r="266" spans="1:8" ht="25.5">
      <c r="A266" s="24" t="s">
        <v>73</v>
      </c>
      <c r="B266" s="3" t="s">
        <v>293</v>
      </c>
      <c r="C266" s="48">
        <f>C273+C274</f>
        <v>4761500</v>
      </c>
      <c r="D266" s="48">
        <f>D273+D274</f>
        <v>4699566.16</v>
      </c>
      <c r="E266" s="48">
        <f>E273+E274</f>
        <v>4627330.77</v>
      </c>
      <c r="F266" s="48">
        <f>F273+F274</f>
        <v>5573504.83</v>
      </c>
      <c r="G266" s="40">
        <f t="shared" si="13"/>
        <v>98.4629349275934</v>
      </c>
      <c r="H266" s="43">
        <f t="shared" si="14"/>
        <v>72235.3900000006</v>
      </c>
    </row>
    <row r="267" spans="1:8" ht="12.75">
      <c r="A267" s="35" t="s">
        <v>248</v>
      </c>
      <c r="B267" s="35" t="s">
        <v>249</v>
      </c>
      <c r="C267" s="44">
        <f>C268+C269+C270+C273</f>
        <v>5161500</v>
      </c>
      <c r="D267" s="44">
        <f>D268+D269+D270+D273+D274</f>
        <v>5339566.16</v>
      </c>
      <c r="E267" s="44">
        <f>E268+E269+E270+E273+E274</f>
        <v>5249473.869999999</v>
      </c>
      <c r="F267" s="44">
        <f>F268+F269+F270+F273</f>
        <v>6617761.53</v>
      </c>
      <c r="G267" s="41">
        <f t="shared" si="13"/>
        <v>98.31274138571587</v>
      </c>
      <c r="H267" s="46">
        <f t="shared" si="14"/>
        <v>90092.29000000097</v>
      </c>
    </row>
    <row r="268" spans="1:8" ht="12.75">
      <c r="A268" s="3" t="s">
        <v>24</v>
      </c>
      <c r="B268" s="3" t="s">
        <v>250</v>
      </c>
      <c r="C268" s="3">
        <v>82140</v>
      </c>
      <c r="D268" s="47">
        <v>101596.68</v>
      </c>
      <c r="E268" s="47">
        <v>96346.68</v>
      </c>
      <c r="F268" s="3">
        <v>242885.7</v>
      </c>
      <c r="G268" s="40">
        <f t="shared" si="13"/>
        <v>94.83250830637378</v>
      </c>
      <c r="H268" s="43">
        <f t="shared" si="14"/>
        <v>5250</v>
      </c>
    </row>
    <row r="269" spans="1:8" ht="12.75">
      <c r="A269" s="3" t="s">
        <v>26</v>
      </c>
      <c r="B269" s="3" t="s">
        <v>251</v>
      </c>
      <c r="C269" s="3">
        <v>187500</v>
      </c>
      <c r="D269" s="47">
        <v>333121.9</v>
      </c>
      <c r="E269" s="47">
        <v>326555</v>
      </c>
      <c r="F269" s="3">
        <v>684072</v>
      </c>
      <c r="G269" s="40">
        <f t="shared" si="13"/>
        <v>98.02867959146486</v>
      </c>
      <c r="H269" s="43">
        <f t="shared" si="14"/>
        <v>6566.900000000023</v>
      </c>
    </row>
    <row r="270" spans="1:8" ht="12.75">
      <c r="A270" s="3" t="s">
        <v>28</v>
      </c>
      <c r="B270" s="3" t="s">
        <v>252</v>
      </c>
      <c r="C270" s="47">
        <f>C271+C272</f>
        <v>130360</v>
      </c>
      <c r="D270" s="47">
        <f>D271+D272</f>
        <v>205281.41999999998</v>
      </c>
      <c r="E270" s="47">
        <f>E271+E272</f>
        <v>199241.41999999998</v>
      </c>
      <c r="F270" s="16">
        <f>F271+F272</f>
        <v>117299</v>
      </c>
      <c r="G270" s="40">
        <f t="shared" si="13"/>
        <v>97.05769767181073</v>
      </c>
      <c r="H270" s="43">
        <f t="shared" si="14"/>
        <v>6040</v>
      </c>
    </row>
    <row r="271" spans="1:8" ht="12.75">
      <c r="A271" s="3" t="s">
        <v>41</v>
      </c>
      <c r="B271" s="3" t="s">
        <v>253</v>
      </c>
      <c r="C271" s="3">
        <v>42000</v>
      </c>
      <c r="D271" s="47">
        <v>141976</v>
      </c>
      <c r="E271" s="47">
        <v>135936</v>
      </c>
      <c r="F271" s="3">
        <v>80035</v>
      </c>
      <c r="G271" s="40">
        <f t="shared" si="13"/>
        <v>95.74575984673466</v>
      </c>
      <c r="H271" s="43">
        <f t="shared" si="14"/>
        <v>6040</v>
      </c>
    </row>
    <row r="272" spans="1:8" ht="12.75">
      <c r="A272" s="3" t="s">
        <v>29</v>
      </c>
      <c r="B272" s="3" t="s">
        <v>254</v>
      </c>
      <c r="C272" s="3">
        <v>88360</v>
      </c>
      <c r="D272" s="47">
        <v>63305.42</v>
      </c>
      <c r="E272" s="47">
        <v>63305.42</v>
      </c>
      <c r="F272" s="3">
        <v>37264</v>
      </c>
      <c r="G272" s="40">
        <f t="shared" si="13"/>
        <v>100</v>
      </c>
      <c r="H272" s="43">
        <f t="shared" si="14"/>
        <v>0</v>
      </c>
    </row>
    <row r="273" spans="1:8" ht="25.5">
      <c r="A273" s="24" t="s">
        <v>73</v>
      </c>
      <c r="B273" s="3" t="s">
        <v>255</v>
      </c>
      <c r="C273" s="3">
        <v>4761500</v>
      </c>
      <c r="D273" s="47">
        <v>4691066.16</v>
      </c>
      <c r="E273" s="47">
        <v>4618830.77</v>
      </c>
      <c r="F273" s="3">
        <v>5573504.83</v>
      </c>
      <c r="G273" s="40">
        <f t="shared" si="13"/>
        <v>98.46014983510698</v>
      </c>
      <c r="H273" s="43">
        <f t="shared" si="14"/>
        <v>72235.3900000006</v>
      </c>
    </row>
    <row r="274" spans="1:8" ht="25.5">
      <c r="A274" s="24" t="s">
        <v>73</v>
      </c>
      <c r="B274" s="3" t="s">
        <v>320</v>
      </c>
      <c r="C274" s="3"/>
      <c r="D274" s="47">
        <v>8500</v>
      </c>
      <c r="E274" s="47">
        <v>8500</v>
      </c>
      <c r="F274" s="47"/>
      <c r="G274" s="40">
        <f t="shared" si="13"/>
        <v>100</v>
      </c>
      <c r="H274" s="43">
        <f t="shared" si="14"/>
        <v>0</v>
      </c>
    </row>
    <row r="275" spans="1:8" ht="12.75">
      <c r="A275" s="35" t="s">
        <v>256</v>
      </c>
      <c r="B275" s="35" t="s">
        <v>257</v>
      </c>
      <c r="C275" s="44">
        <f>C277+C278+C276</f>
        <v>200000</v>
      </c>
      <c r="D275" s="44">
        <f>D277+D278+D276</f>
        <v>200000</v>
      </c>
      <c r="E275" s="44">
        <f>E277+E278+E276</f>
        <v>173248.09</v>
      </c>
      <c r="F275" s="44">
        <f>F277+F278+F276</f>
        <v>140403.95</v>
      </c>
      <c r="G275" s="41">
        <f t="shared" si="13"/>
        <v>86.624045</v>
      </c>
      <c r="H275" s="46">
        <f t="shared" si="14"/>
        <v>26751.910000000003</v>
      </c>
    </row>
    <row r="276" spans="1:8" ht="12.75">
      <c r="A276" s="3" t="s">
        <v>24</v>
      </c>
      <c r="B276" s="3" t="s">
        <v>313</v>
      </c>
      <c r="C276" s="3"/>
      <c r="D276" s="47">
        <v>9628.09</v>
      </c>
      <c r="E276" s="47">
        <v>9628.09</v>
      </c>
      <c r="F276" s="3">
        <v>43463.95</v>
      </c>
      <c r="G276" s="40">
        <f>E276/D276*100</f>
        <v>100</v>
      </c>
      <c r="H276" s="43">
        <f>D276-E276</f>
        <v>0</v>
      </c>
    </row>
    <row r="277" spans="1:8" ht="12.75">
      <c r="A277" s="3" t="s">
        <v>26</v>
      </c>
      <c r="B277" s="3" t="s">
        <v>258</v>
      </c>
      <c r="C277" s="3">
        <v>197000</v>
      </c>
      <c r="D277" s="47">
        <v>67071.91</v>
      </c>
      <c r="E277" s="47">
        <v>64020</v>
      </c>
      <c r="F277" s="3">
        <v>96940</v>
      </c>
      <c r="G277" s="40">
        <f>E277/D277*100</f>
        <v>95.44979410903909</v>
      </c>
      <c r="H277" s="43">
        <f>D277-E277</f>
        <v>3051.9100000000035</v>
      </c>
    </row>
    <row r="278" spans="1:8" ht="12.75">
      <c r="A278" s="3" t="s">
        <v>28</v>
      </c>
      <c r="B278" s="3" t="s">
        <v>259</v>
      </c>
      <c r="C278" s="47">
        <f>C280+C279</f>
        <v>3000</v>
      </c>
      <c r="D278" s="47">
        <f>D280+D279</f>
        <v>123300</v>
      </c>
      <c r="E278" s="47">
        <f>E280+E279</f>
        <v>99600</v>
      </c>
      <c r="F278" s="16">
        <f>F280+F279</f>
        <v>0</v>
      </c>
      <c r="G278" s="40">
        <f>E278/D278*100</f>
        <v>80.7785888077859</v>
      </c>
      <c r="H278" s="43">
        <f>D278-E278</f>
        <v>23700</v>
      </c>
    </row>
    <row r="279" spans="1:8" ht="12.75">
      <c r="A279" s="3" t="s">
        <v>41</v>
      </c>
      <c r="B279" s="3" t="s">
        <v>314</v>
      </c>
      <c r="C279" s="3"/>
      <c r="D279" s="47">
        <v>99600</v>
      </c>
      <c r="E279" s="47">
        <v>99600</v>
      </c>
      <c r="F279" s="3"/>
      <c r="G279" s="40">
        <f>E279/D279*100</f>
        <v>100</v>
      </c>
      <c r="H279" s="43">
        <f>D279-E279</f>
        <v>0</v>
      </c>
    </row>
    <row r="280" spans="1:8" ht="12.75">
      <c r="A280" s="3" t="s">
        <v>29</v>
      </c>
      <c r="B280" s="3" t="s">
        <v>260</v>
      </c>
      <c r="C280" s="3">
        <v>3000</v>
      </c>
      <c r="D280" s="47">
        <v>23700</v>
      </c>
      <c r="E280" s="47">
        <v>0</v>
      </c>
      <c r="F280" s="47"/>
      <c r="G280" s="40">
        <f>E280/D280*100</f>
        <v>0</v>
      </c>
      <c r="H280" s="43">
        <f>D280-E280</f>
        <v>23700</v>
      </c>
    </row>
    <row r="281" spans="1:8" ht="25.5">
      <c r="A281" s="36" t="s">
        <v>261</v>
      </c>
      <c r="B281" s="35" t="s">
        <v>262</v>
      </c>
      <c r="C281" s="44">
        <f>C282+C286+C287+C290</f>
        <v>1150000</v>
      </c>
      <c r="D281" s="44">
        <f>D282+D286+D287+D290</f>
        <v>1407125.6399999997</v>
      </c>
      <c r="E281" s="44">
        <f>E282+E286+E287+E290</f>
        <v>1357734.0699999998</v>
      </c>
      <c r="F281" s="44">
        <f>F282+F286+F287+F290</f>
        <v>1097217.61</v>
      </c>
      <c r="G281" s="41">
        <f t="shared" si="13"/>
        <v>96.4898962398269</v>
      </c>
      <c r="H281" s="46">
        <f t="shared" si="14"/>
        <v>49391.56999999983</v>
      </c>
    </row>
    <row r="282" spans="1:8" ht="25.5">
      <c r="A282" s="24" t="s">
        <v>13</v>
      </c>
      <c r="B282" s="3" t="s">
        <v>263</v>
      </c>
      <c r="C282" s="47">
        <f>C283+C284+C285</f>
        <v>971000</v>
      </c>
      <c r="D282" s="47">
        <f>D283+D284+D285</f>
        <v>1048000</v>
      </c>
      <c r="E282" s="47">
        <f>E283+E284+E285</f>
        <v>1024978.55</v>
      </c>
      <c r="F282" s="47">
        <f>F283+F284+F285</f>
        <v>903107.41</v>
      </c>
      <c r="G282" s="40">
        <f t="shared" si="13"/>
        <v>97.8032967557252</v>
      </c>
      <c r="H282" s="43">
        <f t="shared" si="14"/>
        <v>23021.449999999953</v>
      </c>
    </row>
    <row r="283" spans="1:8" ht="12.75">
      <c r="A283" s="3" t="s">
        <v>15</v>
      </c>
      <c r="B283" s="3" t="s">
        <v>264</v>
      </c>
      <c r="C283" s="47">
        <v>744000</v>
      </c>
      <c r="D283" s="47">
        <v>822800</v>
      </c>
      <c r="E283" s="47">
        <v>800041.05</v>
      </c>
      <c r="F283" s="3">
        <v>707183.41</v>
      </c>
      <c r="G283" s="40">
        <f t="shared" si="13"/>
        <v>97.23396329606223</v>
      </c>
      <c r="H283" s="43">
        <f t="shared" si="14"/>
        <v>22758.949999999953</v>
      </c>
    </row>
    <row r="284" spans="1:8" ht="12.75">
      <c r="A284" s="3" t="s">
        <v>17</v>
      </c>
      <c r="B284" s="3" t="s">
        <v>265</v>
      </c>
      <c r="C284" s="47">
        <v>225000</v>
      </c>
      <c r="D284" s="47">
        <v>225000</v>
      </c>
      <c r="E284" s="47">
        <v>224737.5</v>
      </c>
      <c r="F284" s="3">
        <v>195624</v>
      </c>
      <c r="G284" s="40">
        <f t="shared" si="13"/>
        <v>99.88333333333334</v>
      </c>
      <c r="H284" s="43">
        <f t="shared" si="14"/>
        <v>262.5</v>
      </c>
    </row>
    <row r="285" spans="1:8" ht="12.75">
      <c r="A285" s="3" t="s">
        <v>36</v>
      </c>
      <c r="B285" s="3" t="s">
        <v>266</v>
      </c>
      <c r="C285" s="47">
        <v>2000</v>
      </c>
      <c r="D285" s="47">
        <v>200</v>
      </c>
      <c r="E285" s="47">
        <v>200</v>
      </c>
      <c r="F285" s="3">
        <v>300</v>
      </c>
      <c r="G285" s="40">
        <f t="shared" si="13"/>
        <v>100</v>
      </c>
      <c r="H285" s="43">
        <f t="shared" si="14"/>
        <v>0</v>
      </c>
    </row>
    <row r="286" spans="1:8" ht="12.75">
      <c r="A286" s="3" t="s">
        <v>24</v>
      </c>
      <c r="B286" s="3" t="s">
        <v>267</v>
      </c>
      <c r="C286" s="47">
        <v>121000</v>
      </c>
      <c r="D286" s="47">
        <v>208864.13</v>
      </c>
      <c r="E286" s="47">
        <v>198308.51</v>
      </c>
      <c r="F286" s="3">
        <v>52069.69</v>
      </c>
      <c r="G286" s="40">
        <f t="shared" si="13"/>
        <v>94.94617864733404</v>
      </c>
      <c r="H286" s="43">
        <f t="shared" si="14"/>
        <v>10555.619999999995</v>
      </c>
    </row>
    <row r="287" spans="1:8" ht="12.75">
      <c r="A287" s="3" t="s">
        <v>28</v>
      </c>
      <c r="B287" s="3" t="s">
        <v>268</v>
      </c>
      <c r="C287" s="47">
        <f>C289</f>
        <v>56500</v>
      </c>
      <c r="D287" s="47">
        <f>D289+D288</f>
        <v>148641.61</v>
      </c>
      <c r="E287" s="47">
        <f>E289+E288</f>
        <v>132827.11</v>
      </c>
      <c r="F287" s="16">
        <f>F289+F288</f>
        <v>141342.51</v>
      </c>
      <c r="G287" s="40">
        <f t="shared" si="13"/>
        <v>89.36065076259602</v>
      </c>
      <c r="H287" s="43">
        <f t="shared" si="14"/>
        <v>15814.5</v>
      </c>
    </row>
    <row r="288" spans="1:8" ht="12.75">
      <c r="A288" s="3" t="s">
        <v>41</v>
      </c>
      <c r="B288" s="3" t="s">
        <v>333</v>
      </c>
      <c r="C288" s="47"/>
      <c r="D288" s="47">
        <v>44300</v>
      </c>
      <c r="E288" s="47">
        <v>44300</v>
      </c>
      <c r="F288" s="3">
        <v>17390</v>
      </c>
      <c r="G288" s="40">
        <f>E288/D288*100</f>
        <v>100</v>
      </c>
      <c r="H288" s="43">
        <f>D288-E288</f>
        <v>0</v>
      </c>
    </row>
    <row r="289" spans="1:8" ht="12.75">
      <c r="A289" s="3" t="s">
        <v>29</v>
      </c>
      <c r="B289" s="3" t="s">
        <v>269</v>
      </c>
      <c r="C289" s="47">
        <v>56500</v>
      </c>
      <c r="D289" s="47">
        <v>104341.61</v>
      </c>
      <c r="E289" s="47">
        <v>88527.11</v>
      </c>
      <c r="F289" s="3">
        <v>123952.51</v>
      </c>
      <c r="G289" s="40">
        <f t="shared" si="13"/>
        <v>84.84353461672673</v>
      </c>
      <c r="H289" s="43">
        <f t="shared" si="14"/>
        <v>15814.5</v>
      </c>
    </row>
    <row r="290" spans="1:8" ht="12.75">
      <c r="A290" s="3" t="s">
        <v>26</v>
      </c>
      <c r="B290" s="3" t="s">
        <v>270</v>
      </c>
      <c r="C290" s="47">
        <v>1500</v>
      </c>
      <c r="D290" s="47">
        <v>1619.9</v>
      </c>
      <c r="E290" s="47">
        <v>1619.9</v>
      </c>
      <c r="F290" s="3">
        <v>698</v>
      </c>
      <c r="G290" s="40">
        <f t="shared" si="13"/>
        <v>100</v>
      </c>
      <c r="H290" s="43">
        <f t="shared" si="14"/>
        <v>0</v>
      </c>
    </row>
    <row r="291" spans="1:8" ht="12.75">
      <c r="A291" s="1" t="s">
        <v>271</v>
      </c>
      <c r="B291" s="1" t="s">
        <v>272</v>
      </c>
      <c r="C291" s="46">
        <f aca="true" t="shared" si="17" ref="C291:F292">C292</f>
        <v>200000</v>
      </c>
      <c r="D291" s="46">
        <f t="shared" si="17"/>
        <v>200000</v>
      </c>
      <c r="E291" s="46">
        <f t="shared" si="17"/>
        <v>200000</v>
      </c>
      <c r="F291" s="46">
        <f t="shared" si="17"/>
        <v>300000</v>
      </c>
      <c r="G291" s="41">
        <f t="shared" si="13"/>
        <v>100</v>
      </c>
      <c r="H291" s="46">
        <f t="shared" si="14"/>
        <v>0</v>
      </c>
    </row>
    <row r="292" spans="1:8" ht="12.75">
      <c r="A292" s="35" t="s">
        <v>273</v>
      </c>
      <c r="B292" s="35" t="s">
        <v>274</v>
      </c>
      <c r="C292" s="44">
        <f t="shared" si="17"/>
        <v>200000</v>
      </c>
      <c r="D292" s="44">
        <f t="shared" si="17"/>
        <v>200000</v>
      </c>
      <c r="E292" s="44">
        <f t="shared" si="17"/>
        <v>200000</v>
      </c>
      <c r="F292" s="44">
        <f t="shared" si="17"/>
        <v>300000</v>
      </c>
      <c r="G292" s="41">
        <f t="shared" si="13"/>
        <v>100</v>
      </c>
      <c r="H292" s="46">
        <f t="shared" si="14"/>
        <v>0</v>
      </c>
    </row>
    <row r="293" spans="1:8" ht="25.5">
      <c r="A293" s="24" t="s">
        <v>73</v>
      </c>
      <c r="B293" s="3" t="s">
        <v>275</v>
      </c>
      <c r="C293" s="3">
        <v>200000</v>
      </c>
      <c r="D293" s="47">
        <v>200000</v>
      </c>
      <c r="E293" s="47">
        <v>200000</v>
      </c>
      <c r="F293" s="3">
        <v>300000</v>
      </c>
      <c r="G293" s="40">
        <f>E293/D293*100</f>
        <v>100</v>
      </c>
      <c r="H293" s="43">
        <f>D293-E293</f>
        <v>0</v>
      </c>
    </row>
    <row r="294" spans="1:8" ht="51">
      <c r="A294" s="19" t="s">
        <v>276</v>
      </c>
      <c r="B294" s="1" t="s">
        <v>277</v>
      </c>
      <c r="C294" s="46">
        <f aca="true" t="shared" si="18" ref="C294:F295">C295</f>
        <v>33943000</v>
      </c>
      <c r="D294" s="46">
        <f>D295+D298</f>
        <v>34953000</v>
      </c>
      <c r="E294" s="46">
        <f>E295+E298</f>
        <v>34953000</v>
      </c>
      <c r="F294" s="46">
        <f>F295+F298+F297</f>
        <v>37458000</v>
      </c>
      <c r="G294" s="41">
        <f>E294/D294*100</f>
        <v>100</v>
      </c>
      <c r="H294" s="46">
        <f>D294-E294</f>
        <v>0</v>
      </c>
    </row>
    <row r="295" spans="1:8" ht="38.25">
      <c r="A295" s="19" t="s">
        <v>278</v>
      </c>
      <c r="B295" s="1" t="s">
        <v>279</v>
      </c>
      <c r="C295" s="46">
        <f t="shared" si="18"/>
        <v>33943000</v>
      </c>
      <c r="D295" s="46">
        <f t="shared" si="18"/>
        <v>33943000</v>
      </c>
      <c r="E295" s="46">
        <f t="shared" si="18"/>
        <v>33943000</v>
      </c>
      <c r="F295" s="46">
        <f t="shared" si="18"/>
        <v>32844000</v>
      </c>
      <c r="G295" s="41">
        <f>E295/D295*100</f>
        <v>100</v>
      </c>
      <c r="H295" s="46">
        <f>D295-E295</f>
        <v>0</v>
      </c>
    </row>
    <row r="296" spans="1:8" ht="25.5">
      <c r="A296" s="24" t="s">
        <v>81</v>
      </c>
      <c r="B296" s="3" t="s">
        <v>280</v>
      </c>
      <c r="C296" s="47">
        <v>33943000</v>
      </c>
      <c r="D296" s="47">
        <v>33943000</v>
      </c>
      <c r="E296" s="47">
        <v>33943000</v>
      </c>
      <c r="F296" s="47">
        <v>32844000</v>
      </c>
      <c r="G296" s="40">
        <f>E296/D296*100</f>
        <v>100</v>
      </c>
      <c r="H296" s="43">
        <f>D296-E296</f>
        <v>0</v>
      </c>
    </row>
    <row r="297" spans="1:8" s="4" customFormat="1" ht="12.75">
      <c r="A297" s="19" t="s">
        <v>348</v>
      </c>
      <c r="B297" s="1" t="s">
        <v>349</v>
      </c>
      <c r="C297" s="46"/>
      <c r="D297" s="46"/>
      <c r="E297" s="46"/>
      <c r="F297" s="46">
        <v>1936000</v>
      </c>
      <c r="G297" s="41"/>
      <c r="H297" s="46"/>
    </row>
    <row r="298" spans="1:8" s="4" customFormat="1" ht="12.75">
      <c r="A298" s="19" t="s">
        <v>335</v>
      </c>
      <c r="B298" s="1" t="s">
        <v>336</v>
      </c>
      <c r="C298" s="1"/>
      <c r="D298" s="46">
        <v>1010000</v>
      </c>
      <c r="E298" s="46">
        <v>1010000</v>
      </c>
      <c r="F298" s="46">
        <v>2678000</v>
      </c>
      <c r="G298" s="41"/>
      <c r="H298" s="46"/>
    </row>
    <row r="299" spans="1:8" ht="12.75">
      <c r="A299" s="24" t="s">
        <v>281</v>
      </c>
      <c r="B299" s="3"/>
      <c r="C299" s="3">
        <v>0</v>
      </c>
      <c r="D299" s="3">
        <v>-297082.63</v>
      </c>
      <c r="E299" s="16">
        <v>826972.23</v>
      </c>
      <c r="F299" s="3">
        <v>157942.47</v>
      </c>
      <c r="G299" s="3"/>
      <c r="H299" s="3"/>
    </row>
    <row r="300" ht="12.75">
      <c r="D300" t="s">
        <v>315</v>
      </c>
    </row>
    <row r="301" spans="1:7" ht="15">
      <c r="A301" s="50" t="s">
        <v>323</v>
      </c>
      <c r="G301" s="50" t="s">
        <v>324</v>
      </c>
    </row>
    <row r="302" ht="12.75">
      <c r="F302" t="s">
        <v>315</v>
      </c>
    </row>
    <row r="304" ht="12.75">
      <c r="D304" t="s">
        <v>315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2016-01-22T06:45:13Z</cp:lastPrinted>
  <dcterms:created xsi:type="dcterms:W3CDTF">2005-05-20T13:40:13Z</dcterms:created>
  <dcterms:modified xsi:type="dcterms:W3CDTF">2016-01-22T12:00:15Z</dcterms:modified>
  <cp:category/>
  <cp:version/>
  <cp:contentType/>
  <cp:contentStatus/>
</cp:coreProperties>
</file>