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<sst xmlns="http://schemas.openxmlformats.org/spreadsheetml/2006/main" count="1129" uniqueCount="372">
  <si>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</si>
  <si>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</si>
  <si>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</si>
  <si>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</si>
  <si>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</si>
  <si>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</si>
  <si>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</si>
  <si>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</si>
  <si>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</si>
  <si>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</si>
  <si>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</si>
  <si>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</si>
  <si>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</si>
  <si>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</si>
  <si>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</si>
  <si>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</si>
  <si>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</si>
  <si>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</si>
  <si>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</si>
  <si>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</si>
  <si>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</si>
  <si>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</si>
  <si>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</si>
  <si>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</si>
  <si>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</si>
  <si>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</si>
  <si>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</si>
  <si>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</si>
  <si>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</si>
  <si>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</si>
  <si>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</si>
  <si>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</si>
  <si>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</si>
  <si>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</si>
  <si>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</si>
  <si>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</si>
  <si>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</si>
  <si>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</si>
  <si>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</si>
  <si>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</si>
  <si>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</si>
  <si>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</si>
  <si>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</si>
  <si>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</si>
  <si>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</si>
  <si>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</si>
  <si>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</si>
  <si>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</si>
  <si>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</si>
  <si>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</si>
  <si>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</si>
  <si>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</si>
  <si>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</si>
  <si>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</si>
  <si>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</si>
  <si>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</si>
  <si>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</si>
  <si>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</si>
  <si>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</si>
  <si>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</si>
  <si>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</si>
  <si>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</si>
  <si>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</si>
  <si>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</si>
  <si>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</si>
  <si>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</si>
  <si>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</si>
  <si>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</si>
  <si>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</si>
  <si>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</si>
  <si>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</si>
  <si>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</si>
  <si>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</si>
  <si>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</si>
  <si>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</si>
  <si>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</si>
  <si>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</si>
  <si>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</si>
  <si>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</si>
  <si>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</si>
  <si>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</si>
  <si>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</si>
  <si>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</si>
  <si>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</si>
  <si>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</si>
  <si>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</si>
  <si>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</si>
  <si>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</si>
  <si>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</si>
  <si>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</si>
  <si>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</si>
  <si>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</si>
  <si>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</si>
  <si>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</si>
  <si>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</si>
  <si>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</si>
  <si>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</si>
  <si>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</si>
  <si>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</si>
  <si>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</si>
  <si>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</si>
  <si>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</si>
  <si>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</si>
  <si>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</si>
  <si>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</si>
  <si>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</si>
  <si>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</si>
  <si>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</si>
  <si>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</si>
  <si>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</si>
  <si>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</si>
  <si>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</si>
  <si>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</si>
  <si>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</si>
  <si>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</si>
  <si>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</si>
  <si>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</si>
  <si>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</si>
  <si>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</si>
  <si>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</si>
  <si>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</si>
  <si>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</si>
  <si>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</si>
  <si>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</si>
  <si>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</si>
  <si>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</si>
  <si>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</si>
  <si>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</si>
  <si>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</si>
  <si>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</si>
  <si>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</si>
  <si>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</si>
  <si>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</si>
  <si>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</si>
  <si>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</si>
  <si>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</si>
  <si>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</si>
  <si>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</si>
  <si>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</si>
  <si>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</si>
  <si>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</si>
  <si>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</si>
  <si>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</si>
  <si>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</si>
  <si>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</si>
  <si>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</si>
  <si>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</si>
  <si>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</si>
  <si>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</si>
  <si>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</si>
  <si>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</si>
  <si>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</si>
  <si>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</si>
  <si>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</si>
  <si>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</si>
  <si>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</si>
  <si>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</si>
  <si>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</si>
  <si>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</si>
  <si>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</si>
  <si>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</si>
  <si>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</si>
  <si>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</si>
  <si>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</si>
  <si>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</si>
  <si>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</si>
  <si>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</si>
  <si>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</si>
  <si>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</si>
  <si>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</si>
  <si>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</si>
  <si>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</si>
  <si>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</si>
  <si>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</si>
  <si>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</si>
  <si>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</si>
  <si>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</si>
  <si>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</si>
  <si>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</si>
  <si>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</si>
  <si>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</si>
  <si>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</si>
  <si>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</si>
  <si>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</si>
  <si>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</si>
  <si>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</si>
  <si>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</si>
  <si>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</si>
  <si>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</si>
  <si>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</si>
  <si>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</si>
  <si>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</si>
  <si>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</si>
  <si>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</si>
  <si>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</si>
  <si>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</si>
  <si>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</si>
  <si>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</si>
  <si>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</si>
  <si>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</si>
  <si>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</si>
  <si>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</si>
  <si>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</si>
  <si>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</si>
  <si>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</si>
  <si>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</si>
  <si>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</si>
  <si>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</si>
  <si>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</si>
  <si>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</si>
  <si>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</si>
  <si>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</si>
  <si>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</si>
  <si>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</si>
  <si>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</si>
  <si>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</si>
  <si>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</si>
  <si>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</si>
  <si>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</si>
  <si>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</si>
  <si>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</si>
  <si>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</si>
  <si>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</si>
  <si>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</si>
  <si>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</si>
  <si>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</si>
  <si>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</si>
  <si>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</si>
  <si>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</si>
  <si>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</si>
  <si>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</si>
  <si>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</si>
  <si>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</si>
  <si>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</si>
  <si>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</si>
  <si>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</si>
  <si>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</si>
  <si>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</si>
  <si>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</si>
  <si>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</si>
  <si>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</si>
  <si>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</si>
  <si>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</si>
  <si>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</si>
  <si>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</si>
  <si>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</si>
  <si>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</si>
  <si>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</si>
  <si>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</si>
  <si>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</si>
  <si>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</si>
  <si>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</si>
  <si>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</si>
  <si>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</si>
  <si>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</si>
  <si>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</si>
  <si>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</si>
  <si>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</si>
  <si>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</si>
  <si>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</si>
  <si>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</si>
  <si>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</si>
  <si>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</si>
  <si>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</si>
  <si>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</si>
  <si>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</si>
  <si>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</si>
  <si>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</si>
  <si>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</si>
  <si>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</si>
  <si>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</si>
  <si>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</si>
  <si>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</si>
  <si>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</si>
  <si>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</si>
  <si>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</si>
  <si>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</si>
  <si>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</si>
  <si>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</si>
  <si>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</si>
  <si>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</si>
  <si>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</si>
  <si>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</si>
  <si>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</si>
  <si>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</si>
  <si>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</si>
  <si>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</si>
  <si>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</si>
  <si>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</si>
  <si>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</si>
  <si>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</si>
  <si>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</si>
  <si>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</si>
  <si>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</si>
  <si>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000 0103 0000000 852 000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</si>
  <si>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</si>
  <si>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</si>
  <si>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</si>
  <si>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</si>
  <si>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</si>
  <si>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</si>
  <si>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</si>
  <si>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</si>
  <si>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</si>
  <si>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</si>
  <si>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</si>
  <si>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</si>
  <si>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</si>
  <si>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</si>
  <si>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</si>
  <si>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</si>
  <si>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</si>
  <si>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</si>
  <si>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</si>
  <si>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</si>
  <si>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</si>
  <si>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</si>
  <si>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</si>
  <si>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</si>
  <si>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</si>
  <si>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</si>
  <si>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</si>
  <si>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</si>
  <si>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</si>
  <si>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</si>
  <si>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</si>
  <si>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</si>
  <si>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</si>
  <si>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</si>
  <si>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</si>
  <si>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</si>
  <si>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</si>
  <si>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</si>
  <si>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</si>
  <si>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</si>
  <si>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</si>
  <si>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</si>
  <si>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</si>
  <si>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</si>
  <si>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</si>
  <si>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</si>
  <si>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</si>
  <si>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000 0801 0000000 121 000</t>
  </si>
  <si>
    <t>000 0801 0000000 129 000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</si>
  <si>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</si>
  <si>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</si>
  <si>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</si>
  <si>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</si>
  <si>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</si>
  <si>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</si>
  <si>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</si>
  <si>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</si>
  <si>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</si>
  <si>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</si>
  <si>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000 0310 0000000 810 000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</si>
  <si>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</si>
  <si>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</si>
  <si>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</si>
  <si>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</si>
  <si>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</si>
  <si>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Справки об испонении бюджета по расходам консолидированного бюджета на 1 мая  2016 года</t>
  </si>
  <si>
    <t>Исполнено  на 01.05.2016 года</t>
  </si>
  <si>
    <t>Исполнено  на 01.05.2015 года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</si>
  <si>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</si>
  <si>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</si>
  <si>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</si>
  <si>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</si>
  <si>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</si>
  <si>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</si>
  <si>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</si>
  <si>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Справки об испонении бюджета по расходам районного бюджета на                                             1 мая  2016 года</t>
  </si>
  <si>
    <t>000 0113 0000000 853 000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</si>
</sst>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zoomScalePageLayoutView="0" workbookViewId="0" topLeftCell="A268">
      <selection activeCell="D283" sqref="D28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1" t="s">
        <v>360</v>
      </c>
      <c r="E1" s="41"/>
      <c r="F1" s="41"/>
    </row>
    <row r="2" spans="4:6" ht="12.75">
      <c r="D2" s="41"/>
      <c r="E2" s="41"/>
      <c r="F2" s="41"/>
    </row>
    <row r="3" spans="4:6" ht="12.75">
      <c r="D3" s="41"/>
      <c r="E3" s="41"/>
      <c r="F3" s="41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361</v>
      </c>
      <c r="F5" s="19" t="s">
        <v>362</v>
      </c>
      <c r="G5" s="42" t="s">
        <v>112</v>
      </c>
      <c r="H5" s="43"/>
    </row>
    <row r="6" spans="1:8" s="7" customFormat="1" ht="38.25">
      <c r="A6" s="8"/>
      <c r="B6" s="16"/>
      <c r="C6" s="38" t="s">
        <v>326</v>
      </c>
      <c r="D6" s="38" t="s">
        <v>326</v>
      </c>
      <c r="E6" s="38" t="s">
        <v>326</v>
      </c>
      <c r="F6" s="38" t="s">
        <v>326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C8+C69+C73+C111+C144+C162+C165+C204+C241+C245+C261+C281+C284</f>
        <v>424240008.23</v>
      </c>
      <c r="D7" s="29">
        <f>D8+D69+D73+D111+D144+D162+D165+D204+D241+D245+D261+D281+D284</f>
        <v>443065418.92999995</v>
      </c>
      <c r="E7" s="29">
        <f>E8+E69+E73+E111+E144+E162+E165+E204+E241+E245+E261+E281+E284</f>
        <v>149641332.01000002</v>
      </c>
      <c r="F7" s="29">
        <f>F8+F69+F73+F111+F144+F162+F165+F204+F241+F245+F261+F281+F284</f>
        <v>130105931.22</v>
      </c>
      <c r="G7" s="28">
        <f>E7/D7*100</f>
        <v>33.77409421195246</v>
      </c>
      <c r="H7" s="33">
        <f>D7-E7</f>
        <v>293424086.91999996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59514710.43</v>
      </c>
      <c r="E8" s="29">
        <f>E9+E17+E18+E19+E13+E21+E23+E22</f>
        <v>17404291.980000004</v>
      </c>
      <c r="F8" s="29">
        <f>F9+F17+F18+F19+F13+F21+F23+F22+F20</f>
        <v>15531645.709999999</v>
      </c>
      <c r="G8" s="28">
        <f aca="true" t="shared" si="0" ref="G8:G76">E8/D8*100</f>
        <v>29.243680855123337</v>
      </c>
      <c r="H8" s="33">
        <f aca="true" t="shared" si="1" ref="H8:H76">D8-E8</f>
        <v>42110418.449999996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34524936.56</v>
      </c>
      <c r="E9" s="35">
        <f>E10+E11+E12</f>
        <v>10695360.000000002</v>
      </c>
      <c r="F9" s="35">
        <f>F10+F11+F12</f>
        <v>10122158.62</v>
      </c>
      <c r="G9" s="27">
        <f t="shared" si="0"/>
        <v>30.97865214440817</v>
      </c>
      <c r="H9" s="30">
        <f t="shared" si="1"/>
        <v>23829576.560000002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26322702.29</v>
      </c>
      <c r="E10" s="35">
        <f>E26+E30+E37+E46+E59</f>
        <v>7837594.250000001</v>
      </c>
      <c r="F10" s="35">
        <f>F26+F30+F37+F46+F59</f>
        <v>7538740.759999999</v>
      </c>
      <c r="G10" s="27">
        <f t="shared" si="0"/>
        <v>29.775036634356134</v>
      </c>
      <c r="H10" s="30">
        <f t="shared" si="1"/>
        <v>18485108.04</v>
      </c>
    </row>
    <row r="11" spans="1:8" s="7" customFormat="1" ht="12.75">
      <c r="A11" s="3" t="s">
        <v>116</v>
      </c>
      <c r="B11" s="3" t="s">
        <v>115</v>
      </c>
      <c r="C11" s="35">
        <f>C27+C31+C39+C48+C60</f>
        <v>7769491</v>
      </c>
      <c r="D11" s="35">
        <f>D27+D31+D39+D48+D60</f>
        <v>7940371.77</v>
      </c>
      <c r="E11" s="35">
        <f>E27+E31+E39+E48+E60</f>
        <v>2632915.7500000005</v>
      </c>
      <c r="F11" s="35">
        <f>F27+F31+F39+F48+F60</f>
        <v>2581196.6999999997</v>
      </c>
      <c r="G11" s="27">
        <f t="shared" si="0"/>
        <v>33.15859541926714</v>
      </c>
      <c r="H11" s="30">
        <f t="shared" si="1"/>
        <v>5307456.02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261862.5</v>
      </c>
      <c r="E12" s="35">
        <f>E38+E47</f>
        <v>224850</v>
      </c>
      <c r="F12" s="35">
        <f>F38+F47</f>
        <v>2221.16</v>
      </c>
      <c r="G12" s="27">
        <f t="shared" si="0"/>
        <v>85.86567377917801</v>
      </c>
      <c r="H12" s="30">
        <f t="shared" si="1"/>
        <v>37012.5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1572470.32</v>
      </c>
      <c r="F13" s="35">
        <f>F14+F15+F16</f>
        <v>0</v>
      </c>
      <c r="G13" s="27">
        <f>E13/D13*100</f>
        <v>26.19910563145618</v>
      </c>
      <c r="H13" s="30">
        <f>D13-E13</f>
        <v>4429529.68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>D62</f>
        <v>4621000</v>
      </c>
      <c r="E14" s="35">
        <f t="shared" si="2"/>
        <v>1174957.36</v>
      </c>
      <c r="F14" s="35">
        <f>F62</f>
        <v>0</v>
      </c>
      <c r="G14" s="27">
        <f>E14/D14*100</f>
        <v>25.426473923393207</v>
      </c>
      <c r="H14" s="30">
        <f>D14-E14</f>
        <v>3446042.6399999997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D63</f>
        <v>5000</v>
      </c>
      <c r="E15" s="35">
        <f t="shared" si="2"/>
        <v>0</v>
      </c>
      <c r="F15" s="35">
        <f>F63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D64</f>
        <v>1376000</v>
      </c>
      <c r="E16" s="35">
        <f t="shared" si="2"/>
        <v>397512.96</v>
      </c>
      <c r="F16" s="35">
        <f>F64</f>
        <v>0</v>
      </c>
      <c r="G16" s="27">
        <f>E16/D16*100</f>
        <v>28.889023255813957</v>
      </c>
      <c r="H16" s="30">
        <f>D16-E16</f>
        <v>978487.04</v>
      </c>
    </row>
    <row r="17" spans="1:8" s="7" customFormat="1" ht="23.25" customHeight="1">
      <c r="A17" s="13" t="s">
        <v>119</v>
      </c>
      <c r="B17" s="3" t="s">
        <v>120</v>
      </c>
      <c r="C17" s="35">
        <f>C32+C40+C49+C65</f>
        <v>3727040</v>
      </c>
      <c r="D17" s="35">
        <f>D32+D40+D49+D65</f>
        <v>4700338</v>
      </c>
      <c r="E17" s="35">
        <f>E32+E40+E49+E65</f>
        <v>771994.0900000001</v>
      </c>
      <c r="F17" s="35">
        <f>F32+F40+F49+F65</f>
        <v>0</v>
      </c>
      <c r="G17" s="27">
        <f t="shared" si="0"/>
        <v>16.42422502381744</v>
      </c>
      <c r="H17" s="30">
        <f t="shared" si="1"/>
        <v>3928343.91</v>
      </c>
    </row>
    <row r="18" spans="1:8" s="7" customFormat="1" ht="25.5">
      <c r="A18" s="13" t="s">
        <v>121</v>
      </c>
      <c r="B18" s="3" t="s">
        <v>122</v>
      </c>
      <c r="C18" s="35">
        <f>C33+C41+C50+C66+C54</f>
        <v>9671669.18</v>
      </c>
      <c r="D18" s="35">
        <f>D33+D41+D50+D66+D54</f>
        <v>12253076.68</v>
      </c>
      <c r="E18" s="35">
        <f>E33+E41+E50+E66</f>
        <v>4300876.63</v>
      </c>
      <c r="F18" s="35">
        <f>F33+F41+F50+F66</f>
        <v>2546267.21</v>
      </c>
      <c r="G18" s="27">
        <f t="shared" si="0"/>
        <v>35.10038125379625</v>
      </c>
      <c r="H18" s="30">
        <f t="shared" si="1"/>
        <v>7952200.05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2833000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C34+C42+C51+C67</f>
        <v>119310</v>
      </c>
      <c r="D21" s="35">
        <f>D34+D42+D51+D67</f>
        <v>118377</v>
      </c>
      <c r="E21" s="35">
        <f>E34+E42+E51+E67</f>
        <v>31655.840000000004</v>
      </c>
      <c r="F21" s="35">
        <f>F34+F42+F51+F67</f>
        <v>30219.88</v>
      </c>
      <c r="G21" s="27">
        <f t="shared" si="0"/>
        <v>26.741546077363004</v>
      </c>
      <c r="H21" s="30">
        <f t="shared" si="1"/>
        <v>86721.16</v>
      </c>
    </row>
    <row r="22" spans="1:8" s="7" customFormat="1" ht="12.75">
      <c r="A22" s="3" t="s">
        <v>347</v>
      </c>
      <c r="B22" s="3" t="s">
        <v>351</v>
      </c>
      <c r="C22" s="35"/>
      <c r="D22" s="35">
        <f>D52+D43</f>
        <v>115259.04</v>
      </c>
      <c r="E22" s="35">
        <f>E52+E43</f>
        <v>31935.1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1800723.15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6913987</v>
      </c>
      <c r="E24" s="31">
        <f>E25</f>
        <v>2166235.04</v>
      </c>
      <c r="F24" s="31">
        <f>F25</f>
        <v>1973707.33</v>
      </c>
      <c r="G24" s="28">
        <f t="shared" si="0"/>
        <v>31.33119920532104</v>
      </c>
      <c r="H24" s="33">
        <f t="shared" si="1"/>
        <v>4747751.96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6913987</v>
      </c>
      <c r="E25" s="31">
        <f>E26+E27</f>
        <v>2166235.04</v>
      </c>
      <c r="F25" s="31">
        <f>F26+F27</f>
        <v>1973707.33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5320677</v>
      </c>
      <c r="E26" s="32">
        <v>1671041.03</v>
      </c>
      <c r="F26" s="32">
        <v>1501545.57</v>
      </c>
      <c r="G26" s="27">
        <f t="shared" si="0"/>
        <v>31.406549016224815</v>
      </c>
      <c r="H26" s="30">
        <f t="shared" si="1"/>
        <v>3649635.9699999997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1593310</v>
      </c>
      <c r="E27" s="30">
        <v>495194.01</v>
      </c>
      <c r="F27" s="30">
        <v>472161.76</v>
      </c>
      <c r="G27" s="27">
        <f t="shared" si="0"/>
        <v>31.079577106777716</v>
      </c>
      <c r="H27" s="30">
        <f t="shared" si="1"/>
        <v>1098115.99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214881.11</v>
      </c>
      <c r="F28" s="31">
        <f>F29+F32+F33+F34</f>
        <v>210102.06</v>
      </c>
      <c r="G28" s="28">
        <f t="shared" si="0"/>
        <v>30.179931179775277</v>
      </c>
      <c r="H28" s="33">
        <f t="shared" si="1"/>
        <v>497118.89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123046.62</v>
      </c>
      <c r="F29" s="31">
        <f>F30+F31</f>
        <v>125556.48</v>
      </c>
      <c r="G29" s="27">
        <f>E29/D29*100</f>
        <v>33.20200215866163</v>
      </c>
      <c r="H29" s="30">
        <f>D29-E29</f>
        <v>247553.38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86615.72</v>
      </c>
      <c r="F30" s="32">
        <v>86399.18</v>
      </c>
      <c r="G30" s="27">
        <f t="shared" si="0"/>
        <v>30.434195361911453</v>
      </c>
      <c r="H30" s="30">
        <f t="shared" si="1"/>
        <v>197984.28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36430.9</v>
      </c>
      <c r="F31" s="30">
        <v>39157.3</v>
      </c>
      <c r="G31" s="27">
        <f t="shared" si="0"/>
        <v>42.36151162790698</v>
      </c>
      <c r="H31" s="30">
        <f t="shared" si="1"/>
        <v>49569.1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4359.38</v>
      </c>
      <c r="F32" s="34"/>
      <c r="G32" s="27">
        <f t="shared" si="0"/>
        <v>18.164083333333334</v>
      </c>
      <c r="H32" s="30">
        <f t="shared" si="1"/>
        <v>19640.62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87000</v>
      </c>
      <c r="F33" s="34">
        <v>83830.88</v>
      </c>
      <c r="G33" s="27">
        <f t="shared" si="0"/>
        <v>27.4968394437421</v>
      </c>
      <c r="H33" s="30">
        <f t="shared" si="1"/>
        <v>229400</v>
      </c>
    </row>
    <row r="34" spans="1:8" ht="14.25" customHeight="1">
      <c r="A34" s="5" t="s">
        <v>125</v>
      </c>
      <c r="B34" s="3" t="s">
        <v>294</v>
      </c>
      <c r="C34" s="34">
        <v>1000</v>
      </c>
      <c r="D34" s="34">
        <v>1000</v>
      </c>
      <c r="E34" s="34">
        <v>475.11</v>
      </c>
      <c r="F34" s="34">
        <v>714.7</v>
      </c>
      <c r="G34" s="27">
        <f t="shared" si="0"/>
        <v>47.511</v>
      </c>
      <c r="H34" s="30">
        <f t="shared" si="1"/>
        <v>524.89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31632909.779999997</v>
      </c>
      <c r="E35" s="31">
        <f>E36+E40+E41+E42+E43</f>
        <v>9528632.360000001</v>
      </c>
      <c r="F35" s="31">
        <f>F36+F40+F41+F42+F43</f>
        <v>8283410.989999999</v>
      </c>
      <c r="G35" s="28">
        <f t="shared" si="0"/>
        <v>30.122528803924663</v>
      </c>
      <c r="H35" s="33">
        <f t="shared" si="1"/>
        <v>22104277.419999994</v>
      </c>
    </row>
    <row r="36" spans="1:8" ht="25.5">
      <c r="A36" s="17" t="s">
        <v>127</v>
      </c>
      <c r="B36" s="3" t="s">
        <v>295</v>
      </c>
      <c r="C36" s="34">
        <f>C37+C39+C38</f>
        <v>20979871.5</v>
      </c>
      <c r="D36" s="34">
        <f>D37+D39+D38</f>
        <v>21609975.56</v>
      </c>
      <c r="E36" s="34">
        <f>E37+E39+E38</f>
        <v>6484764.880000001</v>
      </c>
      <c r="F36" s="34">
        <f>F37+F39+F38</f>
        <v>6327462.8</v>
      </c>
      <c r="G36" s="27">
        <f t="shared" si="0"/>
        <v>30.008200897752435</v>
      </c>
      <c r="H36" s="30">
        <f t="shared" si="1"/>
        <v>15125210.679999998</v>
      </c>
    </row>
    <row r="37" spans="1:8" ht="14.25" customHeight="1">
      <c r="A37" s="3" t="s">
        <v>114</v>
      </c>
      <c r="B37" s="3" t="s">
        <v>296</v>
      </c>
      <c r="C37" s="35">
        <v>16108659</v>
      </c>
      <c r="D37" s="35">
        <v>16405648.29</v>
      </c>
      <c r="E37" s="34">
        <v>4727984.36</v>
      </c>
      <c r="F37" s="34">
        <v>4684103.6</v>
      </c>
      <c r="G37" s="27">
        <f t="shared" si="0"/>
        <v>28.819247349596814</v>
      </c>
      <c r="H37" s="30">
        <f t="shared" si="1"/>
        <v>11677663.93</v>
      </c>
    </row>
    <row r="38" spans="1:8" ht="14.25" customHeight="1">
      <c r="A38" s="5" t="s">
        <v>117</v>
      </c>
      <c r="B38" s="3" t="s">
        <v>297</v>
      </c>
      <c r="C38" s="35">
        <v>29942.5</v>
      </c>
      <c r="D38" s="35">
        <v>251862.5</v>
      </c>
      <c r="E38" s="34">
        <v>224620</v>
      </c>
      <c r="F38" s="34">
        <v>1700</v>
      </c>
      <c r="G38" s="27">
        <f t="shared" si="0"/>
        <v>89.18358231177726</v>
      </c>
      <c r="H38" s="30">
        <f t="shared" si="1"/>
        <v>27242.5</v>
      </c>
    </row>
    <row r="39" spans="1:8" ht="13.5" customHeight="1">
      <c r="A39" s="3" t="s">
        <v>116</v>
      </c>
      <c r="B39" s="3" t="s">
        <v>298</v>
      </c>
      <c r="C39" s="34">
        <v>4841270</v>
      </c>
      <c r="D39" s="34">
        <v>4952464.77</v>
      </c>
      <c r="E39" s="34">
        <v>1532160.52</v>
      </c>
      <c r="F39" s="34">
        <v>1641659.2</v>
      </c>
      <c r="G39" s="27">
        <f t="shared" si="0"/>
        <v>30.937333048408544</v>
      </c>
      <c r="H39" s="30">
        <f t="shared" si="1"/>
        <v>3420304.2499999995</v>
      </c>
    </row>
    <row r="40" spans="1:8" ht="25.5">
      <c r="A40" s="13" t="s">
        <v>119</v>
      </c>
      <c r="B40" s="3" t="s">
        <v>299</v>
      </c>
      <c r="C40" s="34">
        <v>1639840</v>
      </c>
      <c r="D40" s="34">
        <v>2516312</v>
      </c>
      <c r="E40" s="34">
        <v>530872.06</v>
      </c>
      <c r="F40" s="34"/>
      <c r="G40" s="27">
        <f t="shared" si="0"/>
        <v>21.097227211887876</v>
      </c>
      <c r="H40" s="30">
        <f t="shared" si="1"/>
        <v>1985439.94</v>
      </c>
    </row>
    <row r="41" spans="1:8" ht="25.5">
      <c r="A41" s="13" t="s">
        <v>121</v>
      </c>
      <c r="B41" s="3" t="s">
        <v>300</v>
      </c>
      <c r="C41" s="3">
        <v>5059183.18</v>
      </c>
      <c r="D41" s="3">
        <v>7310986.18</v>
      </c>
      <c r="E41" s="34">
        <v>2475547.28</v>
      </c>
      <c r="F41" s="34">
        <v>1926597.64</v>
      </c>
      <c r="G41" s="27">
        <f t="shared" si="0"/>
        <v>33.86064778472881</v>
      </c>
      <c r="H41" s="30">
        <f t="shared" si="1"/>
        <v>4835438.9</v>
      </c>
    </row>
    <row r="42" spans="1:8" ht="12.75">
      <c r="A42" s="5" t="s">
        <v>125</v>
      </c>
      <c r="B42" s="3" t="s">
        <v>301</v>
      </c>
      <c r="C42" s="3">
        <v>111310</v>
      </c>
      <c r="D42" s="34">
        <v>95377</v>
      </c>
      <c r="E42" s="34">
        <v>19442.39</v>
      </c>
      <c r="F42" s="34">
        <v>29350.55</v>
      </c>
      <c r="G42" s="27">
        <f t="shared" si="0"/>
        <v>20.384778300848215</v>
      </c>
      <c r="H42" s="30">
        <f t="shared" si="1"/>
        <v>75934.61</v>
      </c>
    </row>
    <row r="43" spans="1:8" ht="12.75">
      <c r="A43" s="3" t="s">
        <v>347</v>
      </c>
      <c r="B43" s="3" t="s">
        <v>358</v>
      </c>
      <c r="C43" s="3"/>
      <c r="D43" s="34">
        <v>100259.04</v>
      </c>
      <c r="E43" s="34">
        <v>18005.75</v>
      </c>
      <c r="F43" s="34"/>
      <c r="G43" s="27">
        <f t="shared" si="0"/>
        <v>17.959228414714527</v>
      </c>
      <c r="H43" s="30">
        <f t="shared" si="1"/>
        <v>82253.29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7917700</v>
      </c>
      <c r="E44" s="31">
        <f>E45+E49+E50+E51+E52</f>
        <v>2148682.2</v>
      </c>
      <c r="F44" s="31">
        <f>F45+F49+F50+F51+F52</f>
        <v>2075319.0099999998</v>
      </c>
      <c r="G44" s="28">
        <f t="shared" si="0"/>
        <v>27.137706657236322</v>
      </c>
      <c r="H44" s="33">
        <f t="shared" si="1"/>
        <v>5769017.8</v>
      </c>
    </row>
    <row r="45" spans="1:8" ht="25.5">
      <c r="A45" s="17" t="s">
        <v>127</v>
      </c>
      <c r="B45" s="3" t="s">
        <v>302</v>
      </c>
      <c r="C45" s="33">
        <f>C46+C47+C48</f>
        <v>5028700</v>
      </c>
      <c r="D45" s="33">
        <f>D46+D47+D48</f>
        <v>5085260</v>
      </c>
      <c r="E45" s="33">
        <f>E46+E47+E48</f>
        <v>1727672.46</v>
      </c>
      <c r="F45" s="33">
        <f>F46+F47+F48</f>
        <v>1571026.9</v>
      </c>
      <c r="G45" s="28">
        <f t="shared" si="0"/>
        <v>33.97412246374817</v>
      </c>
      <c r="H45" s="33">
        <f t="shared" si="1"/>
        <v>3357587.54</v>
      </c>
    </row>
    <row r="46" spans="1:8" ht="13.5" customHeight="1">
      <c r="A46" s="3" t="s">
        <v>114</v>
      </c>
      <c r="B46" s="3" t="s">
        <v>303</v>
      </c>
      <c r="C46" s="3">
        <v>3851600</v>
      </c>
      <c r="D46" s="34">
        <v>3893160</v>
      </c>
      <c r="E46" s="34">
        <v>1198619.03</v>
      </c>
      <c r="F46" s="3">
        <v>1172128.89</v>
      </c>
      <c r="G46" s="27">
        <f t="shared" si="0"/>
        <v>30.787818378900432</v>
      </c>
      <c r="H46" s="30">
        <f t="shared" si="1"/>
        <v>2694540.9699999997</v>
      </c>
    </row>
    <row r="47" spans="1:8" ht="13.5" customHeight="1">
      <c r="A47" s="5" t="s">
        <v>117</v>
      </c>
      <c r="B47" s="3" t="s">
        <v>304</v>
      </c>
      <c r="C47" s="3">
        <v>10000</v>
      </c>
      <c r="D47" s="34">
        <v>10000</v>
      </c>
      <c r="E47" s="34">
        <v>230</v>
      </c>
      <c r="F47" s="3">
        <v>521.16</v>
      </c>
      <c r="G47" s="27">
        <f t="shared" si="0"/>
        <v>2.3</v>
      </c>
      <c r="H47" s="30">
        <f t="shared" si="1"/>
        <v>9770</v>
      </c>
    </row>
    <row r="48" spans="1:8" ht="12.75">
      <c r="A48" s="3" t="s">
        <v>116</v>
      </c>
      <c r="B48" s="3" t="s">
        <v>305</v>
      </c>
      <c r="C48" s="3">
        <v>1167100</v>
      </c>
      <c r="D48" s="34">
        <v>1182100</v>
      </c>
      <c r="E48" s="34">
        <v>528823.43</v>
      </c>
      <c r="F48" s="3">
        <v>398376.85</v>
      </c>
      <c r="G48" s="27">
        <f t="shared" si="0"/>
        <v>44.735930124354965</v>
      </c>
      <c r="H48" s="30">
        <f t="shared" si="1"/>
        <v>653276.57</v>
      </c>
    </row>
    <row r="49" spans="1:8" ht="25.5">
      <c r="A49" s="13" t="s">
        <v>119</v>
      </c>
      <c r="B49" s="3" t="s">
        <v>306</v>
      </c>
      <c r="C49" s="3">
        <v>1020000</v>
      </c>
      <c r="D49" s="34">
        <v>2092840</v>
      </c>
      <c r="E49" s="34">
        <v>229625.77</v>
      </c>
      <c r="F49" s="3"/>
      <c r="G49" s="27">
        <f t="shared" si="0"/>
        <v>10.971969668010932</v>
      </c>
      <c r="H49" s="30">
        <f t="shared" si="1"/>
        <v>1863214.23</v>
      </c>
    </row>
    <row r="50" spans="1:8" ht="27" customHeight="1">
      <c r="A50" s="13" t="s">
        <v>121</v>
      </c>
      <c r="B50" s="3" t="s">
        <v>307</v>
      </c>
      <c r="C50" s="3">
        <v>640000</v>
      </c>
      <c r="D50" s="35">
        <v>722600</v>
      </c>
      <c r="E50" s="35">
        <v>177447.31</v>
      </c>
      <c r="F50" s="3">
        <v>504137.48</v>
      </c>
      <c r="G50" s="27">
        <f t="shared" si="0"/>
        <v>24.556782452255742</v>
      </c>
      <c r="H50" s="30">
        <f t="shared" si="1"/>
        <v>545152.69</v>
      </c>
    </row>
    <row r="51" spans="1:8" ht="13.5" customHeight="1">
      <c r="A51" s="5" t="s">
        <v>125</v>
      </c>
      <c r="B51" s="3" t="s">
        <v>308</v>
      </c>
      <c r="C51" s="35">
        <v>2000</v>
      </c>
      <c r="D51" s="35">
        <v>2000</v>
      </c>
      <c r="E51" s="35">
        <v>7.31</v>
      </c>
      <c r="F51" s="11">
        <v>154.63</v>
      </c>
      <c r="G51" s="27">
        <f t="shared" si="0"/>
        <v>0.3655</v>
      </c>
      <c r="H51" s="30">
        <f t="shared" si="1"/>
        <v>1992.69</v>
      </c>
    </row>
    <row r="52" spans="1:8" ht="13.5" customHeight="1">
      <c r="A52" s="3" t="s">
        <v>347</v>
      </c>
      <c r="B52" s="3" t="s">
        <v>350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20000</v>
      </c>
      <c r="E53" s="31">
        <f>E54</f>
        <v>0</v>
      </c>
      <c r="F53" s="31">
        <f>F54</f>
        <v>0</v>
      </c>
      <c r="G53" s="28">
        <f t="shared" si="0"/>
        <v>0</v>
      </c>
      <c r="H53" s="33">
        <f t="shared" si="1"/>
        <v>20000</v>
      </c>
    </row>
    <row r="54" spans="1:8" ht="25.5">
      <c r="A54" s="13" t="s">
        <v>121</v>
      </c>
      <c r="B54" s="3" t="s">
        <v>309</v>
      </c>
      <c r="C54" s="34">
        <v>20000</v>
      </c>
      <c r="D54" s="34">
        <v>20000</v>
      </c>
      <c r="E54" s="34"/>
      <c r="F54" s="34"/>
      <c r="G54" s="27">
        <f t="shared" si="0"/>
        <v>0</v>
      </c>
      <c r="H54" s="30">
        <f t="shared" si="1"/>
        <v>20000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1800723.15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1800723.15</v>
      </c>
    </row>
    <row r="56" spans="1:8" ht="12.75">
      <c r="A56" s="3" t="s">
        <v>129</v>
      </c>
      <c r="B56" s="3" t="s">
        <v>310</v>
      </c>
      <c r="C56" s="3">
        <v>3333915.68</v>
      </c>
      <c r="D56" s="3">
        <v>1800723.15</v>
      </c>
      <c r="E56" s="34">
        <v>0</v>
      </c>
      <c r="F56" s="34">
        <v>0</v>
      </c>
      <c r="G56" s="27">
        <f t="shared" si="0"/>
        <v>0</v>
      </c>
      <c r="H56" s="30">
        <f t="shared" si="1"/>
        <v>1800723.15</v>
      </c>
    </row>
    <row r="57" spans="1:8" ht="12.75">
      <c r="A57" s="23" t="s">
        <v>23</v>
      </c>
      <c r="B57" s="23" t="s">
        <v>24</v>
      </c>
      <c r="C57" s="31">
        <f>C61+C65+C66+C67+C58</f>
        <v>11245600</v>
      </c>
      <c r="D57" s="31">
        <f>D61+D65+D66+D67+D58</f>
        <v>10517390.5</v>
      </c>
      <c r="E57" s="31">
        <f>E61+E65+E66+E67+E58</f>
        <v>3345861.27</v>
      </c>
      <c r="F57" s="31">
        <f>F61+F65+F66+F67+F58+F68</f>
        <v>2989106.32</v>
      </c>
      <c r="G57" s="28">
        <f t="shared" si="0"/>
        <v>31.812656095635127</v>
      </c>
      <c r="H57" s="33">
        <f t="shared" si="1"/>
        <v>7171529.23</v>
      </c>
    </row>
    <row r="58" spans="1:8" ht="25.5">
      <c r="A58" s="17" t="s">
        <v>127</v>
      </c>
      <c r="B58" s="3" t="s">
        <v>311</v>
      </c>
      <c r="C58" s="39">
        <f>C59+C60</f>
        <v>544314</v>
      </c>
      <c r="D58" s="39">
        <f>D59+D60</f>
        <v>545114</v>
      </c>
      <c r="E58" s="39">
        <f>E59+E60</f>
        <v>193641</v>
      </c>
      <c r="F58" s="39">
        <f>F59+F60</f>
        <v>124405.11</v>
      </c>
      <c r="G58" s="27">
        <f>E58/D58*100</f>
        <v>35.52302821061283</v>
      </c>
      <c r="H58" s="30">
        <f>D58-E58</f>
        <v>351473</v>
      </c>
    </row>
    <row r="59" spans="1:8" ht="12.75">
      <c r="A59" s="3" t="s">
        <v>114</v>
      </c>
      <c r="B59" s="3" t="s">
        <v>312</v>
      </c>
      <c r="C59" s="39">
        <v>418003</v>
      </c>
      <c r="D59" s="39">
        <v>418617</v>
      </c>
      <c r="E59" s="39">
        <v>153334.11</v>
      </c>
      <c r="F59" s="36">
        <v>94563.52</v>
      </c>
      <c r="G59" s="27">
        <f>E59/D59*100</f>
        <v>36.6287346189954</v>
      </c>
      <c r="H59" s="30">
        <f>D59-E59</f>
        <v>265282.89</v>
      </c>
    </row>
    <row r="60" spans="1:8" ht="12.75">
      <c r="A60" s="3" t="s">
        <v>116</v>
      </c>
      <c r="B60" s="3" t="s">
        <v>313</v>
      </c>
      <c r="C60" s="39">
        <v>126311</v>
      </c>
      <c r="D60" s="39">
        <v>126497</v>
      </c>
      <c r="E60" s="39">
        <v>40306.89</v>
      </c>
      <c r="F60" s="36">
        <v>29841.59</v>
      </c>
      <c r="G60" s="27">
        <f>E60/D60*100</f>
        <v>31.86390981604307</v>
      </c>
      <c r="H60" s="30">
        <f>D60-E60</f>
        <v>86190.11</v>
      </c>
    </row>
    <row r="61" spans="1:8" s="2" customFormat="1" ht="25.5">
      <c r="A61" s="17" t="s">
        <v>131</v>
      </c>
      <c r="B61" s="3" t="s">
        <v>314</v>
      </c>
      <c r="C61" s="34">
        <f>C62+C63+C64</f>
        <v>6017000</v>
      </c>
      <c r="D61" s="34">
        <f>D62+D63+D64</f>
        <v>6002000</v>
      </c>
      <c r="E61" s="34">
        <f>E62+E63+E64</f>
        <v>1572470.32</v>
      </c>
      <c r="F61" s="34">
        <f>F62+F63+F64</f>
        <v>0</v>
      </c>
      <c r="G61" s="27">
        <f t="shared" si="0"/>
        <v>26.19910563145618</v>
      </c>
      <c r="H61" s="30">
        <f t="shared" si="1"/>
        <v>4429529.68</v>
      </c>
    </row>
    <row r="62" spans="1:8" s="2" customFormat="1" ht="12.75">
      <c r="A62" s="3" t="s">
        <v>132</v>
      </c>
      <c r="B62" s="3" t="s">
        <v>315</v>
      </c>
      <c r="C62" s="3">
        <v>4621000</v>
      </c>
      <c r="D62" s="34">
        <v>4621000</v>
      </c>
      <c r="E62" s="34">
        <v>1174957.36</v>
      </c>
      <c r="F62" s="3"/>
      <c r="G62" s="27">
        <f t="shared" si="0"/>
        <v>25.426473923393207</v>
      </c>
      <c r="H62" s="30">
        <f t="shared" si="1"/>
        <v>3446042.6399999997</v>
      </c>
    </row>
    <row r="63" spans="1:8" s="2" customFormat="1" ht="12.75">
      <c r="A63" s="5" t="s">
        <v>133</v>
      </c>
      <c r="B63" s="3" t="s">
        <v>316</v>
      </c>
      <c r="C63" s="3">
        <v>5000</v>
      </c>
      <c r="D63" s="34">
        <v>5000</v>
      </c>
      <c r="E63" s="34"/>
      <c r="F63" s="3"/>
      <c r="G63" s="27">
        <f t="shared" si="0"/>
        <v>0</v>
      </c>
      <c r="H63" s="30">
        <f t="shared" si="1"/>
        <v>5000</v>
      </c>
    </row>
    <row r="64" spans="1:8" s="2" customFormat="1" ht="25.5">
      <c r="A64" s="17" t="s">
        <v>134</v>
      </c>
      <c r="B64" s="3" t="s">
        <v>317</v>
      </c>
      <c r="C64" s="3">
        <v>1391000</v>
      </c>
      <c r="D64" s="34">
        <v>1376000</v>
      </c>
      <c r="E64" s="34">
        <v>397512.96</v>
      </c>
      <c r="F64" s="3"/>
      <c r="G64" s="27">
        <f t="shared" si="0"/>
        <v>28.889023255813957</v>
      </c>
      <c r="H64" s="30">
        <f t="shared" si="1"/>
        <v>978487.04</v>
      </c>
    </row>
    <row r="65" spans="1:8" s="2" customFormat="1" ht="25.5">
      <c r="A65" s="13" t="s">
        <v>119</v>
      </c>
      <c r="B65" s="3" t="s">
        <v>318</v>
      </c>
      <c r="C65" s="3">
        <v>1061200</v>
      </c>
      <c r="D65" s="34">
        <v>67186</v>
      </c>
      <c r="E65" s="34">
        <v>7136.88</v>
      </c>
      <c r="F65" s="3"/>
      <c r="G65" s="27">
        <f t="shared" si="0"/>
        <v>10.622570178310959</v>
      </c>
      <c r="H65" s="30">
        <f t="shared" si="1"/>
        <v>60049.12</v>
      </c>
    </row>
    <row r="66" spans="1:8" ht="25.5">
      <c r="A66" s="13" t="s">
        <v>121</v>
      </c>
      <c r="B66" s="3" t="s">
        <v>319</v>
      </c>
      <c r="C66" s="34">
        <v>3618086</v>
      </c>
      <c r="D66" s="34">
        <v>3883090.5</v>
      </c>
      <c r="E66" s="34">
        <v>1560882.04</v>
      </c>
      <c r="F66" s="11">
        <v>31701.21</v>
      </c>
      <c r="G66" s="27">
        <f t="shared" si="0"/>
        <v>40.196900896335016</v>
      </c>
      <c r="H66" s="30">
        <f t="shared" si="1"/>
        <v>2322208.46</v>
      </c>
    </row>
    <row r="67" spans="1:8" ht="12.75">
      <c r="A67" s="5" t="s">
        <v>125</v>
      </c>
      <c r="B67" s="3" t="s">
        <v>320</v>
      </c>
      <c r="C67" s="34">
        <v>5000</v>
      </c>
      <c r="D67" s="34">
        <v>20000</v>
      </c>
      <c r="E67" s="34">
        <v>11731.03</v>
      </c>
      <c r="F67" s="11"/>
      <c r="G67" s="27"/>
      <c r="H67" s="30"/>
    </row>
    <row r="68" spans="1:8" ht="51">
      <c r="A68" s="17" t="s">
        <v>170</v>
      </c>
      <c r="B68" s="3" t="s">
        <v>321</v>
      </c>
      <c r="C68" s="34"/>
      <c r="D68" s="34"/>
      <c r="E68" s="34"/>
      <c r="F68" s="34">
        <v>2833000</v>
      </c>
      <c r="G68" s="27"/>
      <c r="H68" s="30">
        <f>D68-E68</f>
        <v>0</v>
      </c>
    </row>
    <row r="69" spans="1:8" ht="12.75">
      <c r="A69" s="1" t="s">
        <v>25</v>
      </c>
      <c r="B69" s="1" t="s">
        <v>322</v>
      </c>
      <c r="C69" s="33">
        <f>C70+C71+C72</f>
        <v>1371600</v>
      </c>
      <c r="D69" s="33">
        <f>D70+D71+D72</f>
        <v>1371600</v>
      </c>
      <c r="E69" s="33">
        <f>E70+E71+E72</f>
        <v>329260.21</v>
      </c>
      <c r="F69" s="33">
        <f>F70+F71+F72</f>
        <v>380729.38</v>
      </c>
      <c r="G69" s="28">
        <f t="shared" si="0"/>
        <v>24.005556284631087</v>
      </c>
      <c r="H69" s="33">
        <f t="shared" si="1"/>
        <v>1042339.79</v>
      </c>
    </row>
    <row r="70" spans="1:8" ht="12.75">
      <c r="A70" s="3" t="s">
        <v>114</v>
      </c>
      <c r="B70" s="3" t="s">
        <v>327</v>
      </c>
      <c r="C70" s="34">
        <v>993543.08</v>
      </c>
      <c r="D70" s="34">
        <v>1004017.49</v>
      </c>
      <c r="E70" s="34">
        <v>256310.7</v>
      </c>
      <c r="F70" s="34">
        <v>293996.53</v>
      </c>
      <c r="G70" s="27">
        <f>E70/D70*100</f>
        <v>25.528509468495415</v>
      </c>
      <c r="H70" s="30">
        <f>D70-E70</f>
        <v>747706.79</v>
      </c>
    </row>
    <row r="71" spans="1:8" ht="12.75">
      <c r="A71" s="3" t="s">
        <v>116</v>
      </c>
      <c r="B71" s="3" t="s">
        <v>328</v>
      </c>
      <c r="C71" s="34">
        <v>276671.36</v>
      </c>
      <c r="D71" s="34">
        <v>311223.31</v>
      </c>
      <c r="E71" s="34">
        <v>72949.51</v>
      </c>
      <c r="F71" s="34">
        <v>85632.85</v>
      </c>
      <c r="G71" s="27">
        <f>E71/D71*100</f>
        <v>23.439603543834806</v>
      </c>
      <c r="H71" s="30">
        <f>D71-E71</f>
        <v>238273.8</v>
      </c>
    </row>
    <row r="72" spans="1:8" ht="25.5">
      <c r="A72" s="13" t="s">
        <v>121</v>
      </c>
      <c r="B72" s="3" t="s">
        <v>329</v>
      </c>
      <c r="C72" s="34">
        <v>101385.56</v>
      </c>
      <c r="D72" s="34">
        <v>56359.2</v>
      </c>
      <c r="E72" s="34"/>
      <c r="F72" s="34">
        <v>1100</v>
      </c>
      <c r="G72" s="27">
        <f>E72/D72*100</f>
        <v>0</v>
      </c>
      <c r="H72" s="30">
        <f>D72-E72</f>
        <v>56359.2</v>
      </c>
    </row>
    <row r="73" spans="1:8" ht="25.5">
      <c r="A73" s="14" t="s">
        <v>26</v>
      </c>
      <c r="B73" s="1" t="s">
        <v>27</v>
      </c>
      <c r="C73" s="33">
        <f>C74+C78+C84+C82+C83</f>
        <v>3485467</v>
      </c>
      <c r="D73" s="33">
        <f>D74+D78+D84+D82+D83+D86</f>
        <v>3898965</v>
      </c>
      <c r="E73" s="33">
        <f>E74+E78+E84+E82+E83+E86</f>
        <v>1105243.7100000002</v>
      </c>
      <c r="F73" s="33">
        <f>F74+F78+F84+F82+F83+F86+F85</f>
        <v>1393271.77</v>
      </c>
      <c r="G73" s="28">
        <f t="shared" si="0"/>
        <v>28.347105193301303</v>
      </c>
      <c r="H73" s="33">
        <f t="shared" si="1"/>
        <v>2793721.29</v>
      </c>
    </row>
    <row r="74" spans="1:8" ht="25.5">
      <c r="A74" s="17" t="s">
        <v>127</v>
      </c>
      <c r="B74" s="3" t="s">
        <v>128</v>
      </c>
      <c r="C74" s="34">
        <f>C75+C76+C77</f>
        <v>2536567</v>
      </c>
      <c r="D74" s="34">
        <f>D75+D76+D77</f>
        <v>2754967</v>
      </c>
      <c r="E74" s="34">
        <f>E75+E76+E77</f>
        <v>859417.1200000001</v>
      </c>
      <c r="F74" s="34">
        <f>F75+F76+F77</f>
        <v>1101771.77</v>
      </c>
      <c r="G74" s="27">
        <f t="shared" si="0"/>
        <v>31.1951874559659</v>
      </c>
      <c r="H74" s="30">
        <f t="shared" si="1"/>
        <v>1895549.88</v>
      </c>
    </row>
    <row r="75" spans="1:8" ht="12.75">
      <c r="A75" s="3" t="s">
        <v>114</v>
      </c>
      <c r="B75" s="3" t="s">
        <v>113</v>
      </c>
      <c r="C75" s="34">
        <f>C89+C105</f>
        <v>1944051</v>
      </c>
      <c r="D75" s="34">
        <f>D89+D105</f>
        <v>2113651</v>
      </c>
      <c r="E75" s="34">
        <f>E89+E105</f>
        <v>666852.92</v>
      </c>
      <c r="F75" s="34">
        <f>F89+F105</f>
        <v>706749.07</v>
      </c>
      <c r="G75" s="27">
        <f t="shared" si="0"/>
        <v>31.549812149687913</v>
      </c>
      <c r="H75" s="30">
        <f t="shared" si="1"/>
        <v>1446798.08</v>
      </c>
    </row>
    <row r="76" spans="1:8" ht="12.75">
      <c r="A76" s="3" t="s">
        <v>116</v>
      </c>
      <c r="B76" s="3" t="s">
        <v>115</v>
      </c>
      <c r="C76" s="34">
        <f>C91+C106</f>
        <v>592516</v>
      </c>
      <c r="D76" s="34">
        <f>D91+D106</f>
        <v>641316</v>
      </c>
      <c r="E76" s="34">
        <f>E91+E106</f>
        <v>192564.2</v>
      </c>
      <c r="F76" s="34">
        <f>F91+F106</f>
        <v>208392.7</v>
      </c>
      <c r="G76" s="27">
        <f t="shared" si="0"/>
        <v>30.026414435317378</v>
      </c>
      <c r="H76" s="30">
        <f t="shared" si="1"/>
        <v>448751.8</v>
      </c>
    </row>
    <row r="77" spans="1:8" ht="12.75">
      <c r="A77" s="5" t="s">
        <v>117</v>
      </c>
      <c r="B77" s="3" t="s">
        <v>118</v>
      </c>
      <c r="C77" s="34"/>
      <c r="D77" s="34"/>
      <c r="E77" s="34"/>
      <c r="F77" s="34">
        <f>F90</f>
        <v>186630</v>
      </c>
      <c r="G77" s="27"/>
      <c r="H77" s="30">
        <f>D77-E77</f>
        <v>0</v>
      </c>
    </row>
    <row r="78" spans="1:8" ht="25.5">
      <c r="A78" s="17" t="s">
        <v>131</v>
      </c>
      <c r="B78" s="3" t="s">
        <v>138</v>
      </c>
      <c r="C78" s="34">
        <f>C79+C80+C81</f>
        <v>657000</v>
      </c>
      <c r="D78" s="34">
        <f>D79+D80+D81</f>
        <v>657000</v>
      </c>
      <c r="E78" s="34">
        <f>E79+E80+E81</f>
        <v>183069.12</v>
      </c>
      <c r="F78" s="34">
        <f>F79+F80+F81</f>
        <v>0</v>
      </c>
      <c r="G78" s="27">
        <f aca="true" t="shared" si="3" ref="G78:G162">E78/D78*100</f>
        <v>27.86440182648402</v>
      </c>
      <c r="H78" s="30">
        <f aca="true" t="shared" si="4" ref="H78:H162">D78-E78</f>
        <v>473930.88</v>
      </c>
    </row>
    <row r="79" spans="1:8" ht="12.75">
      <c r="A79" s="3" t="s">
        <v>132</v>
      </c>
      <c r="B79" s="3" t="s">
        <v>135</v>
      </c>
      <c r="C79" s="34">
        <f>C97</f>
        <v>504000</v>
      </c>
      <c r="D79" s="34">
        <f aca="true" t="shared" si="5" ref="D79:E81">D97</f>
        <v>504000</v>
      </c>
      <c r="E79" s="34">
        <f t="shared" si="5"/>
        <v>130028.06</v>
      </c>
      <c r="F79" s="34">
        <f>F97</f>
        <v>0</v>
      </c>
      <c r="G79" s="27">
        <f t="shared" si="3"/>
        <v>25.799218253968252</v>
      </c>
      <c r="H79" s="30">
        <f t="shared" si="4"/>
        <v>373971.94</v>
      </c>
    </row>
    <row r="80" spans="1:8" ht="12.75">
      <c r="A80" s="5" t="s">
        <v>133</v>
      </c>
      <c r="B80" s="3" t="s">
        <v>136</v>
      </c>
      <c r="C80" s="34">
        <f>C98</f>
        <v>6000</v>
      </c>
      <c r="D80" s="34">
        <f t="shared" si="5"/>
        <v>6000</v>
      </c>
      <c r="E80" s="34">
        <f t="shared" si="5"/>
        <v>0</v>
      </c>
      <c r="F80" s="34">
        <f>F98</f>
        <v>0</v>
      </c>
      <c r="G80" s="27">
        <f t="shared" si="3"/>
        <v>0</v>
      </c>
      <c r="H80" s="30">
        <f t="shared" si="4"/>
        <v>6000</v>
      </c>
    </row>
    <row r="81" spans="1:8" ht="25.5">
      <c r="A81" s="17" t="s">
        <v>134</v>
      </c>
      <c r="B81" s="3" t="s">
        <v>137</v>
      </c>
      <c r="C81" s="34">
        <f>C99</f>
        <v>147000</v>
      </c>
      <c r="D81" s="34">
        <f t="shared" si="5"/>
        <v>147000</v>
      </c>
      <c r="E81" s="34">
        <f t="shared" si="5"/>
        <v>53041.06</v>
      </c>
      <c r="F81" s="34">
        <f>F99</f>
        <v>0</v>
      </c>
      <c r="G81" s="27">
        <f t="shared" si="3"/>
        <v>36.0823537414966</v>
      </c>
      <c r="H81" s="30">
        <f t="shared" si="4"/>
        <v>93958.94</v>
      </c>
    </row>
    <row r="82" spans="1:8" ht="25.5">
      <c r="A82" s="13" t="s">
        <v>119</v>
      </c>
      <c r="B82" s="3" t="s">
        <v>120</v>
      </c>
      <c r="C82" s="34">
        <f>C100</f>
        <v>5000</v>
      </c>
      <c r="D82" s="34">
        <f>D100+D92</f>
        <v>25000</v>
      </c>
      <c r="E82" s="34">
        <f>E100+E92</f>
        <v>10593.47</v>
      </c>
      <c r="F82" s="34">
        <f>F100+F92</f>
        <v>0</v>
      </c>
      <c r="G82" s="27">
        <f t="shared" si="3"/>
        <v>42.37388</v>
      </c>
      <c r="H82" s="30">
        <f t="shared" si="4"/>
        <v>14406.53</v>
      </c>
    </row>
    <row r="83" spans="1:8" ht="25.5">
      <c r="A83" s="13" t="s">
        <v>121</v>
      </c>
      <c r="B83" s="3" t="s">
        <v>122</v>
      </c>
      <c r="C83" s="34">
        <f>C93+C101+C110+C107</f>
        <v>286900</v>
      </c>
      <c r="D83" s="34">
        <f>D93+D101+D110+D107</f>
        <v>321998</v>
      </c>
      <c r="E83" s="34">
        <f>E93+E101+E110+E107</f>
        <v>52164</v>
      </c>
      <c r="F83" s="34">
        <f>F93+F101+F110+F107</f>
        <v>59500</v>
      </c>
      <c r="G83" s="27">
        <f t="shared" si="3"/>
        <v>16.20010062174299</v>
      </c>
      <c r="H83" s="30">
        <f t="shared" si="4"/>
        <v>269834</v>
      </c>
    </row>
    <row r="84" spans="1:8" ht="12.75">
      <c r="A84" s="5" t="s">
        <v>139</v>
      </c>
      <c r="B84" s="3" t="s">
        <v>140</v>
      </c>
      <c r="C84" s="34">
        <f>C94</f>
        <v>0</v>
      </c>
      <c r="D84" s="34">
        <f>D94</f>
        <v>0</v>
      </c>
      <c r="E84" s="34">
        <f>E94</f>
        <v>0</v>
      </c>
      <c r="F84" s="34">
        <f>F94</f>
        <v>0</v>
      </c>
      <c r="G84" s="27"/>
      <c r="H84" s="30">
        <f t="shared" si="4"/>
        <v>0</v>
      </c>
    </row>
    <row r="85" spans="1:8" ht="51">
      <c r="A85" s="17" t="s">
        <v>170</v>
      </c>
      <c r="B85" s="3" t="s">
        <v>285</v>
      </c>
      <c r="C85" s="34"/>
      <c r="D85" s="34"/>
      <c r="E85" s="34"/>
      <c r="F85" s="34">
        <f>F102</f>
        <v>232000</v>
      </c>
      <c r="G85" s="27"/>
      <c r="H85" s="30">
        <f>D85-E85</f>
        <v>0</v>
      </c>
    </row>
    <row r="86" spans="1:8" ht="38.25">
      <c r="A86" s="13" t="s">
        <v>141</v>
      </c>
      <c r="B86" s="3" t="s">
        <v>142</v>
      </c>
      <c r="C86" s="34"/>
      <c r="D86" s="34">
        <f>D108+D103</f>
        <v>140000</v>
      </c>
      <c r="E86" s="34">
        <f>E108+E103</f>
        <v>0</v>
      </c>
      <c r="F86" s="34">
        <f>F108+F103</f>
        <v>0</v>
      </c>
      <c r="G86" s="27"/>
      <c r="H86" s="30"/>
    </row>
    <row r="87" spans="1:8" ht="12.75">
      <c r="A87" s="23" t="s">
        <v>28</v>
      </c>
      <c r="B87" s="23" t="s">
        <v>29</v>
      </c>
      <c r="C87" s="31">
        <f>C88+C93+C94</f>
        <v>528000</v>
      </c>
      <c r="D87" s="31">
        <f>D88+D93+D94+D92</f>
        <v>528000</v>
      </c>
      <c r="E87" s="31">
        <f>E88+E93+E94+E92</f>
        <v>130832.29</v>
      </c>
      <c r="F87" s="31">
        <f>F88+F93+F94+F92+F90</f>
        <v>369243.27999999997</v>
      </c>
      <c r="G87" s="28">
        <f t="shared" si="3"/>
        <v>24.7788428030303</v>
      </c>
      <c r="H87" s="33">
        <f t="shared" si="4"/>
        <v>397167.71</v>
      </c>
    </row>
    <row r="88" spans="1:8" ht="25.5">
      <c r="A88" s="17" t="s">
        <v>127</v>
      </c>
      <c r="B88" s="3" t="s">
        <v>268</v>
      </c>
      <c r="C88" s="34">
        <f>C89+C91</f>
        <v>460200</v>
      </c>
      <c r="D88" s="34">
        <f>D89+D91</f>
        <v>460200</v>
      </c>
      <c r="E88" s="34">
        <f>E89+E91</f>
        <v>130832.29</v>
      </c>
      <c r="F88" s="34">
        <f>F89+F91</f>
        <v>182613.27999999997</v>
      </c>
      <c r="G88" s="27">
        <f t="shared" si="3"/>
        <v>28.42944154715341</v>
      </c>
      <c r="H88" s="30">
        <f t="shared" si="4"/>
        <v>329367.71</v>
      </c>
    </row>
    <row r="89" spans="1:8" ht="12.75">
      <c r="A89" s="3" t="s">
        <v>114</v>
      </c>
      <c r="B89" s="3" t="s">
        <v>269</v>
      </c>
      <c r="C89" s="34">
        <v>353500</v>
      </c>
      <c r="D89" s="25">
        <v>353500</v>
      </c>
      <c r="E89" s="25">
        <v>100257.4</v>
      </c>
      <c r="F89" s="3">
        <v>140277.08</v>
      </c>
      <c r="G89" s="27">
        <f t="shared" si="3"/>
        <v>28.361357850070718</v>
      </c>
      <c r="H89" s="30">
        <f t="shared" si="4"/>
        <v>253242.6</v>
      </c>
    </row>
    <row r="90" spans="1:8" ht="12.75">
      <c r="A90" s="5" t="s">
        <v>117</v>
      </c>
      <c r="B90" s="3" t="s">
        <v>324</v>
      </c>
      <c r="C90" s="34"/>
      <c r="D90" s="25"/>
      <c r="E90" s="25"/>
      <c r="F90" s="3">
        <v>186630</v>
      </c>
      <c r="G90" s="27"/>
      <c r="H90" s="30">
        <f>D90-E90</f>
        <v>0</v>
      </c>
    </row>
    <row r="91" spans="1:8" ht="12.75">
      <c r="A91" s="3" t="s">
        <v>116</v>
      </c>
      <c r="B91" s="3" t="s">
        <v>270</v>
      </c>
      <c r="C91" s="34">
        <v>106700</v>
      </c>
      <c r="D91" s="25">
        <v>106700</v>
      </c>
      <c r="E91" s="25">
        <v>30574.89</v>
      </c>
      <c r="F91" s="3">
        <v>42336.2</v>
      </c>
      <c r="G91" s="27">
        <f t="shared" si="3"/>
        <v>28.65500468603561</v>
      </c>
      <c r="H91" s="30">
        <f t="shared" si="4"/>
        <v>76125.11</v>
      </c>
    </row>
    <row r="92" spans="1:8" ht="25.5">
      <c r="A92" s="13" t="s">
        <v>119</v>
      </c>
      <c r="B92" s="3" t="s">
        <v>359</v>
      </c>
      <c r="C92" s="34"/>
      <c r="D92" s="25"/>
      <c r="E92" s="25"/>
      <c r="F92" s="3"/>
      <c r="G92" s="27"/>
      <c r="H92" s="30"/>
    </row>
    <row r="93" spans="1:8" ht="25.5">
      <c r="A93" s="13" t="s">
        <v>121</v>
      </c>
      <c r="B93" s="3" t="s">
        <v>271</v>
      </c>
      <c r="C93" s="3">
        <v>67800</v>
      </c>
      <c r="D93" s="34">
        <v>67800</v>
      </c>
      <c r="E93" s="34">
        <v>0</v>
      </c>
      <c r="F93" s="3">
        <v>0</v>
      </c>
      <c r="G93" s="27">
        <f>E93/D93*100</f>
        <v>0</v>
      </c>
      <c r="H93" s="30">
        <f>D93-E93</f>
        <v>67800</v>
      </c>
    </row>
    <row r="94" spans="1:8" ht="12.75">
      <c r="A94" s="5" t="s">
        <v>139</v>
      </c>
      <c r="B94" s="3" t="s">
        <v>272</v>
      </c>
      <c r="C94" s="3"/>
      <c r="D94" s="34"/>
      <c r="E94" s="34"/>
      <c r="F94" s="34"/>
      <c r="G94" s="27"/>
      <c r="H94" s="30">
        <f>D94-E94</f>
        <v>0</v>
      </c>
    </row>
    <row r="95" spans="1:8" ht="38.25" customHeight="1">
      <c r="A95" s="24" t="s">
        <v>30</v>
      </c>
      <c r="B95" s="23" t="s">
        <v>31</v>
      </c>
      <c r="C95" s="31">
        <f>C96+C100+C101</f>
        <v>713000</v>
      </c>
      <c r="D95" s="31">
        <f>D96+D100+D101+D103</f>
        <v>853000</v>
      </c>
      <c r="E95" s="31">
        <f>E96+E100+E101</f>
        <v>203582.59</v>
      </c>
      <c r="F95" s="31">
        <f>F96+F100+F101+F102</f>
        <v>291500</v>
      </c>
      <c r="G95" s="28">
        <f t="shared" si="3"/>
        <v>23.866657678780772</v>
      </c>
      <c r="H95" s="33">
        <f t="shared" si="4"/>
        <v>649417.41</v>
      </c>
    </row>
    <row r="96" spans="1:8" ht="24" customHeight="1">
      <c r="A96" s="17" t="s">
        <v>131</v>
      </c>
      <c r="B96" s="3" t="s">
        <v>273</v>
      </c>
      <c r="C96" s="35">
        <f>C97+C98+C99</f>
        <v>657000</v>
      </c>
      <c r="D96" s="35">
        <f>D97+D98+D99</f>
        <v>657000</v>
      </c>
      <c r="E96" s="35">
        <f>E97+E98+E99</f>
        <v>183069.12</v>
      </c>
      <c r="F96" s="35">
        <f>F97+F98+F99</f>
        <v>0</v>
      </c>
      <c r="G96" s="27">
        <f aca="true" t="shared" si="6" ref="G96:G101">E96/D96*100</f>
        <v>27.86440182648402</v>
      </c>
      <c r="H96" s="30">
        <f aca="true" t="shared" si="7" ref="H96:H101">D96-E96</f>
        <v>473930.88</v>
      </c>
    </row>
    <row r="97" spans="1:8" ht="16.5" customHeight="1">
      <c r="A97" s="3" t="s">
        <v>132</v>
      </c>
      <c r="B97" s="3" t="s">
        <v>274</v>
      </c>
      <c r="C97" s="35">
        <v>504000</v>
      </c>
      <c r="D97" s="35">
        <v>504000</v>
      </c>
      <c r="E97" s="35">
        <v>130028.06</v>
      </c>
      <c r="F97" s="31"/>
      <c r="G97" s="27">
        <f t="shared" si="6"/>
        <v>25.799218253968252</v>
      </c>
      <c r="H97" s="30">
        <f t="shared" si="7"/>
        <v>373971.94</v>
      </c>
    </row>
    <row r="98" spans="1:8" ht="16.5" customHeight="1">
      <c r="A98" s="5" t="s">
        <v>133</v>
      </c>
      <c r="B98" s="3" t="s">
        <v>275</v>
      </c>
      <c r="C98" s="35">
        <v>6000</v>
      </c>
      <c r="D98" s="35">
        <v>6000</v>
      </c>
      <c r="E98" s="31"/>
      <c r="F98" s="31"/>
      <c r="G98" s="27">
        <f t="shared" si="6"/>
        <v>0</v>
      </c>
      <c r="H98" s="30">
        <f t="shared" si="7"/>
        <v>6000</v>
      </c>
    </row>
    <row r="99" spans="1:8" ht="25.5">
      <c r="A99" s="17" t="s">
        <v>134</v>
      </c>
      <c r="B99" s="3" t="s">
        <v>276</v>
      </c>
      <c r="C99" s="35">
        <v>147000</v>
      </c>
      <c r="D99" s="35">
        <v>147000</v>
      </c>
      <c r="E99" s="35">
        <v>53041.06</v>
      </c>
      <c r="F99" s="35"/>
      <c r="G99" s="27">
        <f t="shared" si="6"/>
        <v>36.0823537414966</v>
      </c>
      <c r="H99" s="30">
        <f t="shared" si="7"/>
        <v>93958.94</v>
      </c>
    </row>
    <row r="100" spans="1:8" ht="25.5">
      <c r="A100" s="13" t="s">
        <v>119</v>
      </c>
      <c r="B100" s="3" t="s">
        <v>277</v>
      </c>
      <c r="C100" s="35">
        <v>5000</v>
      </c>
      <c r="D100" s="35">
        <v>25000</v>
      </c>
      <c r="E100" s="35">
        <v>10593.47</v>
      </c>
      <c r="F100" s="35"/>
      <c r="G100" s="27">
        <f t="shared" si="6"/>
        <v>42.37388</v>
      </c>
      <c r="H100" s="30">
        <f t="shared" si="7"/>
        <v>14406.53</v>
      </c>
    </row>
    <row r="101" spans="1:8" ht="25.5">
      <c r="A101" s="13" t="s">
        <v>121</v>
      </c>
      <c r="B101" s="3" t="s">
        <v>278</v>
      </c>
      <c r="C101" s="35">
        <v>51000</v>
      </c>
      <c r="D101" s="35">
        <v>31000</v>
      </c>
      <c r="E101" s="35">
        <v>9920</v>
      </c>
      <c r="F101" s="35">
        <v>59500</v>
      </c>
      <c r="G101" s="27">
        <f t="shared" si="6"/>
        <v>32</v>
      </c>
      <c r="H101" s="30">
        <f t="shared" si="7"/>
        <v>21080</v>
      </c>
    </row>
    <row r="102" spans="1:8" ht="51">
      <c r="A102" s="17" t="s">
        <v>170</v>
      </c>
      <c r="B102" s="3" t="s">
        <v>325</v>
      </c>
      <c r="C102" s="35"/>
      <c r="D102" s="35"/>
      <c r="E102" s="35"/>
      <c r="F102" s="35">
        <v>232000</v>
      </c>
      <c r="G102" s="27"/>
      <c r="H102" s="30">
        <f aca="true" t="shared" si="8" ref="H102:H108">D102-E102</f>
        <v>0</v>
      </c>
    </row>
    <row r="103" spans="1:8" ht="38.25">
      <c r="A103" s="13" t="s">
        <v>141</v>
      </c>
      <c r="B103" s="3" t="s">
        <v>369</v>
      </c>
      <c r="C103" s="35"/>
      <c r="D103" s="35">
        <v>140000</v>
      </c>
      <c r="E103" s="35"/>
      <c r="F103" s="35"/>
      <c r="G103" s="27"/>
      <c r="H103" s="30"/>
    </row>
    <row r="104" spans="1:8" ht="12.75">
      <c r="A104" s="23" t="s">
        <v>32</v>
      </c>
      <c r="B104" s="1" t="s">
        <v>33</v>
      </c>
      <c r="C104" s="33">
        <f>C105+C106+C107</f>
        <v>2187467</v>
      </c>
      <c r="D104" s="33">
        <f>D105+D106+D107+D108</f>
        <v>2460965</v>
      </c>
      <c r="E104" s="33">
        <f>E105+E106+E107</f>
        <v>740584.8300000001</v>
      </c>
      <c r="F104" s="33">
        <f>F105+F106+F107</f>
        <v>732528.49</v>
      </c>
      <c r="G104" s="27">
        <f>E104/D104*100</f>
        <v>30.093269510131194</v>
      </c>
      <c r="H104" s="30">
        <f t="shared" si="8"/>
        <v>1720380.17</v>
      </c>
    </row>
    <row r="105" spans="1:8" ht="12.75">
      <c r="A105" s="3" t="s">
        <v>114</v>
      </c>
      <c r="B105" s="3" t="s">
        <v>352</v>
      </c>
      <c r="C105" s="34">
        <v>1590551</v>
      </c>
      <c r="D105" s="34">
        <v>1760151</v>
      </c>
      <c r="E105" s="34">
        <v>566595.52</v>
      </c>
      <c r="F105" s="34">
        <v>566471.99</v>
      </c>
      <c r="G105" s="27">
        <f>E105/D105*100</f>
        <v>32.190165502846064</v>
      </c>
      <c r="H105" s="30">
        <f t="shared" si="8"/>
        <v>1193555.48</v>
      </c>
    </row>
    <row r="106" spans="1:8" ht="12.75">
      <c r="A106" s="3" t="s">
        <v>116</v>
      </c>
      <c r="B106" s="3" t="s">
        <v>353</v>
      </c>
      <c r="C106" s="34">
        <v>485816</v>
      </c>
      <c r="D106" s="34">
        <v>534616</v>
      </c>
      <c r="E106" s="34">
        <v>161989.31</v>
      </c>
      <c r="F106" s="34">
        <v>166056.5</v>
      </c>
      <c r="G106" s="27">
        <f>E106/D106*100</f>
        <v>30.300123827195595</v>
      </c>
      <c r="H106" s="30">
        <f t="shared" si="8"/>
        <v>372626.69</v>
      </c>
    </row>
    <row r="107" spans="1:8" ht="25.5">
      <c r="A107" s="13" t="s">
        <v>121</v>
      </c>
      <c r="B107" s="3" t="s">
        <v>330</v>
      </c>
      <c r="C107" s="34">
        <v>111100</v>
      </c>
      <c r="D107" s="34">
        <v>166198</v>
      </c>
      <c r="E107" s="34">
        <v>12000</v>
      </c>
      <c r="F107" s="34"/>
      <c r="G107" s="27">
        <f>E107/D107*100</f>
        <v>7.220303493423506</v>
      </c>
      <c r="H107" s="30">
        <f t="shared" si="8"/>
        <v>154198</v>
      </c>
    </row>
    <row r="108" spans="1:8" ht="38.25">
      <c r="A108" s="13" t="s">
        <v>141</v>
      </c>
      <c r="B108" s="3" t="s">
        <v>354</v>
      </c>
      <c r="C108" s="34"/>
      <c r="D108" s="34"/>
      <c r="E108" s="34"/>
      <c r="F108" s="34"/>
      <c r="G108" s="27" t="e">
        <f>E108/D108*100</f>
        <v>#DIV/0!</v>
      </c>
      <c r="H108" s="30">
        <f t="shared" si="8"/>
        <v>0</v>
      </c>
    </row>
    <row r="109" spans="1:8" ht="38.25">
      <c r="A109" s="24" t="s">
        <v>34</v>
      </c>
      <c r="B109" s="23" t="s">
        <v>35</v>
      </c>
      <c r="C109" s="31">
        <f>C110</f>
        <v>57000</v>
      </c>
      <c r="D109" s="31">
        <f>D110</f>
        <v>57000</v>
      </c>
      <c r="E109" s="31">
        <f>E110</f>
        <v>30244</v>
      </c>
      <c r="F109" s="31">
        <f>F110</f>
        <v>0</v>
      </c>
      <c r="G109" s="28">
        <f t="shared" si="3"/>
        <v>53.059649122807016</v>
      </c>
      <c r="H109" s="33">
        <f t="shared" si="4"/>
        <v>26756</v>
      </c>
    </row>
    <row r="110" spans="1:8" ht="25.5">
      <c r="A110" s="13" t="s">
        <v>121</v>
      </c>
      <c r="B110" s="3" t="s">
        <v>122</v>
      </c>
      <c r="C110" s="34">
        <v>57000</v>
      </c>
      <c r="D110" s="11">
        <v>57000</v>
      </c>
      <c r="E110" s="3">
        <v>30244</v>
      </c>
      <c r="F110" s="3"/>
      <c r="G110" s="27">
        <f t="shared" si="3"/>
        <v>53.059649122807016</v>
      </c>
      <c r="H110" s="30">
        <f t="shared" si="4"/>
        <v>26756</v>
      </c>
    </row>
    <row r="111" spans="1:8" ht="12.75">
      <c r="A111" s="1" t="s">
        <v>36</v>
      </c>
      <c r="B111" s="1" t="s">
        <v>37</v>
      </c>
      <c r="C111" s="33">
        <f>C112+C116+C117+C122+C118+C119+C120+C121</f>
        <v>31037278.66</v>
      </c>
      <c r="D111" s="33">
        <f>D112+D116+D117+D122+D118+D119+D120+D121</f>
        <v>38675362.8</v>
      </c>
      <c r="E111" s="33">
        <f>E112+E116+E117+E122+E118+E119+E120+E121</f>
        <v>13086292.94</v>
      </c>
      <c r="F111" s="33">
        <f>F112+F116+F117+F122+F118+F119+F120+F121</f>
        <v>7467422.210000001</v>
      </c>
      <c r="G111" s="28">
        <f t="shared" si="3"/>
        <v>33.83625127881154</v>
      </c>
      <c r="H111" s="33">
        <f t="shared" si="4"/>
        <v>25589069.86</v>
      </c>
    </row>
    <row r="112" spans="1:8" ht="25.5">
      <c r="A112" s="17" t="s">
        <v>127</v>
      </c>
      <c r="B112" s="3" t="s">
        <v>128</v>
      </c>
      <c r="C112" s="34">
        <f>C113+C114+C115</f>
        <v>2807600</v>
      </c>
      <c r="D112" s="34">
        <f>D113+D114+D115</f>
        <v>2807600</v>
      </c>
      <c r="E112" s="34">
        <f>E113+E114+E115</f>
        <v>901979.5399999999</v>
      </c>
      <c r="F112" s="34">
        <f>F113+F114+F115</f>
        <v>933948.6000000001</v>
      </c>
      <c r="G112" s="27">
        <f t="shared" si="3"/>
        <v>32.12635489385952</v>
      </c>
      <c r="H112" s="30">
        <f t="shared" si="4"/>
        <v>1905620.46</v>
      </c>
    </row>
    <row r="113" spans="1:8" ht="12.75">
      <c r="A113" s="3" t="s">
        <v>114</v>
      </c>
      <c r="B113" s="3" t="s">
        <v>113</v>
      </c>
      <c r="C113" s="34">
        <f>C125</f>
        <v>2154800</v>
      </c>
      <c r="D113" s="34">
        <f aca="true" t="shared" si="9" ref="D113:E115">D125</f>
        <v>2154800</v>
      </c>
      <c r="E113" s="34">
        <f t="shared" si="9"/>
        <v>705274.07</v>
      </c>
      <c r="F113" s="34">
        <f>F125</f>
        <v>717318.43</v>
      </c>
      <c r="G113" s="27">
        <f t="shared" si="3"/>
        <v>32.730372656395026</v>
      </c>
      <c r="H113" s="30">
        <f t="shared" si="4"/>
        <v>1449525.9300000002</v>
      </c>
    </row>
    <row r="114" spans="1:8" ht="12.75">
      <c r="A114" s="3" t="s">
        <v>116</v>
      </c>
      <c r="B114" s="3" t="s">
        <v>115</v>
      </c>
      <c r="C114" s="34">
        <f>C126</f>
        <v>650800</v>
      </c>
      <c r="D114" s="34">
        <f t="shared" si="9"/>
        <v>650800</v>
      </c>
      <c r="E114" s="34">
        <f t="shared" si="9"/>
        <v>196705.47</v>
      </c>
      <c r="F114" s="34">
        <f>F126</f>
        <v>216630.17</v>
      </c>
      <c r="G114" s="27">
        <f t="shared" si="3"/>
        <v>30.225179778733867</v>
      </c>
      <c r="H114" s="30">
        <f t="shared" si="4"/>
        <v>454094.53</v>
      </c>
    </row>
    <row r="115" spans="1:8" ht="12.75">
      <c r="A115" s="5" t="s">
        <v>117</v>
      </c>
      <c r="B115" s="3" t="s">
        <v>118</v>
      </c>
      <c r="C115" s="34">
        <f>C127</f>
        <v>2000</v>
      </c>
      <c r="D115" s="34">
        <f t="shared" si="9"/>
        <v>2000</v>
      </c>
      <c r="E115" s="34">
        <f t="shared" si="9"/>
        <v>0</v>
      </c>
      <c r="F115" s="34">
        <f>F127</f>
        <v>0</v>
      </c>
      <c r="G115" s="27">
        <f t="shared" si="3"/>
        <v>0</v>
      </c>
      <c r="H115" s="30">
        <f t="shared" si="4"/>
        <v>2000</v>
      </c>
    </row>
    <row r="116" spans="1:8" ht="25.5">
      <c r="A116" s="13" t="s">
        <v>119</v>
      </c>
      <c r="B116" s="3" t="s">
        <v>120</v>
      </c>
      <c r="C116" s="34">
        <f>C128</f>
        <v>49900</v>
      </c>
      <c r="D116" s="34">
        <f>D128+D137</f>
        <v>190700</v>
      </c>
      <c r="E116" s="34">
        <f>E128+E137</f>
        <v>53113.7</v>
      </c>
      <c r="F116" s="34">
        <f>F128+F137</f>
        <v>0</v>
      </c>
      <c r="G116" s="27">
        <f t="shared" si="3"/>
        <v>27.85196643943366</v>
      </c>
      <c r="H116" s="30">
        <f t="shared" si="4"/>
        <v>137586.3</v>
      </c>
    </row>
    <row r="117" spans="1:8" ht="25.5">
      <c r="A117" s="13" t="s">
        <v>121</v>
      </c>
      <c r="B117" s="3" t="s">
        <v>122</v>
      </c>
      <c r="C117" s="34">
        <f>C129+C134+C138</f>
        <v>16437478.66</v>
      </c>
      <c r="D117" s="34">
        <f>D129+D134+D138</f>
        <v>16518262.8</v>
      </c>
      <c r="E117" s="34">
        <f>E129+E134+E138</f>
        <v>4896534.74</v>
      </c>
      <c r="F117" s="34">
        <f>F129+F134+F138</f>
        <v>3917801.71</v>
      </c>
      <c r="G117" s="27">
        <f t="shared" si="3"/>
        <v>29.643157996009123</v>
      </c>
      <c r="H117" s="30">
        <f t="shared" si="4"/>
        <v>11621728.06</v>
      </c>
    </row>
    <row r="118" spans="1:8" ht="12.75">
      <c r="A118" s="5" t="s">
        <v>139</v>
      </c>
      <c r="B118" s="3" t="s">
        <v>140</v>
      </c>
      <c r="C118" s="3">
        <f>C139</f>
        <v>0</v>
      </c>
      <c r="D118" s="3"/>
      <c r="E118" s="3"/>
      <c r="F118" s="3">
        <f>F139</f>
        <v>0</v>
      </c>
      <c r="G118" s="27"/>
      <c r="H118" s="30">
        <f>D118-E118</f>
        <v>0</v>
      </c>
    </row>
    <row r="119" spans="1:8" ht="38.25">
      <c r="A119" s="13" t="s">
        <v>176</v>
      </c>
      <c r="B119" s="3" t="s">
        <v>364</v>
      </c>
      <c r="C119" s="3"/>
      <c r="D119" s="34">
        <f>D139</f>
        <v>5170500</v>
      </c>
      <c r="E119" s="34">
        <f>E139</f>
        <v>360000</v>
      </c>
      <c r="F119" s="34">
        <f>F139</f>
        <v>0</v>
      </c>
      <c r="G119" s="27"/>
      <c r="H119" s="30">
        <f>D119-E119</f>
        <v>4810500</v>
      </c>
    </row>
    <row r="120" spans="1:8" ht="51">
      <c r="A120" s="17" t="s">
        <v>157</v>
      </c>
      <c r="B120" s="3" t="s">
        <v>162</v>
      </c>
      <c r="C120" s="3">
        <f aca="true" t="shared" si="10" ref="C120:F121">C141</f>
        <v>1290000</v>
      </c>
      <c r="D120" s="3">
        <f t="shared" si="10"/>
        <v>1490000</v>
      </c>
      <c r="E120" s="3">
        <f t="shared" si="10"/>
        <v>594000</v>
      </c>
      <c r="F120" s="3">
        <f t="shared" si="10"/>
        <v>401400</v>
      </c>
      <c r="G120" s="27">
        <f>E120/D120*100</f>
        <v>39.86577181208054</v>
      </c>
      <c r="H120" s="30">
        <f>D120-E120</f>
        <v>896000</v>
      </c>
    </row>
    <row r="121" spans="1:8" ht="12.75">
      <c r="A121" s="17" t="s">
        <v>159</v>
      </c>
      <c r="B121" s="3" t="s">
        <v>163</v>
      </c>
      <c r="C121" s="3">
        <f t="shared" si="10"/>
        <v>10000</v>
      </c>
      <c r="D121" s="3">
        <f t="shared" si="10"/>
        <v>80000</v>
      </c>
      <c r="E121" s="3">
        <f t="shared" si="10"/>
        <v>71947.44</v>
      </c>
      <c r="F121" s="3">
        <f t="shared" si="10"/>
        <v>54500</v>
      </c>
      <c r="G121" s="27">
        <f>E121/D121*100</f>
        <v>89.93430000000001</v>
      </c>
      <c r="H121" s="30">
        <f>D121-E121</f>
        <v>8052.559999999998</v>
      </c>
    </row>
    <row r="122" spans="1:8" ht="38.25">
      <c r="A122" s="13" t="s">
        <v>141</v>
      </c>
      <c r="B122" s="3" t="s">
        <v>142</v>
      </c>
      <c r="C122" s="34">
        <f>C130+C132+C143+C135</f>
        <v>10442300</v>
      </c>
      <c r="D122" s="34">
        <f>D130+D132+D143+D135</f>
        <v>12418300</v>
      </c>
      <c r="E122" s="34">
        <f>E130+E132+E143+E135</f>
        <v>6208717.52</v>
      </c>
      <c r="F122" s="34">
        <f>F130+F132+F143+F135</f>
        <v>2159771.9</v>
      </c>
      <c r="G122" s="27">
        <f t="shared" si="3"/>
        <v>49.996517397711436</v>
      </c>
      <c r="H122" s="30">
        <f t="shared" si="4"/>
        <v>6209582.48</v>
      </c>
    </row>
    <row r="123" spans="1:8" ht="12.75">
      <c r="A123" s="23" t="s">
        <v>2</v>
      </c>
      <c r="B123" s="23" t="s">
        <v>38</v>
      </c>
      <c r="C123" s="31">
        <f>C124+C128+C129+C130</f>
        <v>9618300</v>
      </c>
      <c r="D123" s="31">
        <f>D124+D128+D129+D130</f>
        <v>10674200</v>
      </c>
      <c r="E123" s="31">
        <f>E124+E128+E129+E130</f>
        <v>5927323.84</v>
      </c>
      <c r="F123" s="31">
        <f>F124+F128+F129+F130</f>
        <v>2411062.5</v>
      </c>
      <c r="G123" s="28">
        <f t="shared" si="3"/>
        <v>55.52944333064773</v>
      </c>
      <c r="H123" s="33">
        <f t="shared" si="4"/>
        <v>4746876.16</v>
      </c>
    </row>
    <row r="124" spans="1:8" ht="25.5">
      <c r="A124" s="17" t="s">
        <v>127</v>
      </c>
      <c r="B124" s="3" t="s">
        <v>143</v>
      </c>
      <c r="C124" s="34">
        <f>C125+C126+C127</f>
        <v>2807600</v>
      </c>
      <c r="D124" s="34">
        <f>D125+D126+D127</f>
        <v>2807600</v>
      </c>
      <c r="E124" s="34">
        <f>E125+E126+E127</f>
        <v>901979.5399999999</v>
      </c>
      <c r="F124" s="34">
        <f>F125+F126+F127</f>
        <v>933948.6000000001</v>
      </c>
      <c r="G124" s="27">
        <f t="shared" si="3"/>
        <v>32.12635489385952</v>
      </c>
      <c r="H124" s="30">
        <f t="shared" si="4"/>
        <v>1905620.46</v>
      </c>
    </row>
    <row r="125" spans="1:8" ht="12.75">
      <c r="A125" s="3" t="s">
        <v>114</v>
      </c>
      <c r="B125" s="3" t="s">
        <v>144</v>
      </c>
      <c r="C125" s="34">
        <v>2154800</v>
      </c>
      <c r="D125" s="34">
        <v>2154800</v>
      </c>
      <c r="E125" s="34">
        <v>705274.07</v>
      </c>
      <c r="F125" s="34">
        <v>717318.43</v>
      </c>
      <c r="G125" s="27">
        <f t="shared" si="3"/>
        <v>32.730372656395026</v>
      </c>
      <c r="H125" s="30">
        <f t="shared" si="4"/>
        <v>1449525.9300000002</v>
      </c>
    </row>
    <row r="126" spans="1:8" ht="12.75">
      <c r="A126" s="3" t="s">
        <v>116</v>
      </c>
      <c r="B126" s="3" t="s">
        <v>145</v>
      </c>
      <c r="C126" s="34">
        <v>650800</v>
      </c>
      <c r="D126" s="34">
        <v>650800</v>
      </c>
      <c r="E126" s="34">
        <v>196705.47</v>
      </c>
      <c r="F126" s="34">
        <v>216630.17</v>
      </c>
      <c r="G126" s="27">
        <f t="shared" si="3"/>
        <v>30.225179778733867</v>
      </c>
      <c r="H126" s="30">
        <f t="shared" si="4"/>
        <v>454094.53</v>
      </c>
    </row>
    <row r="127" spans="1:8" ht="12.75">
      <c r="A127" s="5" t="s">
        <v>117</v>
      </c>
      <c r="B127" s="3" t="s">
        <v>146</v>
      </c>
      <c r="C127" s="34">
        <v>2000</v>
      </c>
      <c r="D127" s="34">
        <v>2000</v>
      </c>
      <c r="E127" s="34">
        <v>0</v>
      </c>
      <c r="F127" s="34">
        <v>0</v>
      </c>
      <c r="G127" s="27">
        <f t="shared" si="3"/>
        <v>0</v>
      </c>
      <c r="H127" s="30">
        <f t="shared" si="4"/>
        <v>2000</v>
      </c>
    </row>
    <row r="128" spans="1:8" ht="25.5">
      <c r="A128" s="13" t="s">
        <v>119</v>
      </c>
      <c r="B128" s="3" t="s">
        <v>147</v>
      </c>
      <c r="C128" s="3">
        <v>49900</v>
      </c>
      <c r="D128" s="34">
        <v>167000</v>
      </c>
      <c r="E128" s="34">
        <v>53113.7</v>
      </c>
      <c r="F128" s="34"/>
      <c r="G128" s="27">
        <f t="shared" si="3"/>
        <v>31.80461077844311</v>
      </c>
      <c r="H128" s="30">
        <f t="shared" si="4"/>
        <v>113886.3</v>
      </c>
    </row>
    <row r="129" spans="1:8" ht="25.5">
      <c r="A129" s="13" t="s">
        <v>121</v>
      </c>
      <c r="B129" s="3" t="s">
        <v>148</v>
      </c>
      <c r="C129" s="34">
        <v>695400</v>
      </c>
      <c r="D129" s="34">
        <v>1245200</v>
      </c>
      <c r="E129" s="34">
        <v>100989.6</v>
      </c>
      <c r="F129" s="34">
        <v>244606</v>
      </c>
      <c r="G129" s="27">
        <f>E129/D129*100</f>
        <v>8.110311596530678</v>
      </c>
      <c r="H129" s="30">
        <f>D129-E129</f>
        <v>1144210.4</v>
      </c>
    </row>
    <row r="130" spans="1:8" ht="38.25">
      <c r="A130" s="13" t="s">
        <v>141</v>
      </c>
      <c r="B130" s="3" t="s">
        <v>149</v>
      </c>
      <c r="C130" s="34">
        <v>6065400</v>
      </c>
      <c r="D130" s="34">
        <v>6454400</v>
      </c>
      <c r="E130" s="34">
        <v>4871241</v>
      </c>
      <c r="F130" s="34">
        <v>1232507.9</v>
      </c>
      <c r="G130" s="27">
        <f>E130/D130*100</f>
        <v>75.4716317550818</v>
      </c>
      <c r="H130" s="30">
        <f>D130-E130</f>
        <v>1583159</v>
      </c>
    </row>
    <row r="131" spans="1:8" ht="12.75">
      <c r="A131" s="23" t="s">
        <v>3</v>
      </c>
      <c r="B131" s="23" t="s">
        <v>39</v>
      </c>
      <c r="C131" s="31">
        <f>C132</f>
        <v>250000</v>
      </c>
      <c r="D131" s="31">
        <f>D132</f>
        <v>500000</v>
      </c>
      <c r="E131" s="31">
        <f>E132</f>
        <v>169979.79</v>
      </c>
      <c r="F131" s="31">
        <f>F132</f>
        <v>32900</v>
      </c>
      <c r="G131" s="28">
        <f t="shared" si="3"/>
        <v>33.995958</v>
      </c>
      <c r="H131" s="33">
        <f t="shared" si="4"/>
        <v>330020.20999999996</v>
      </c>
    </row>
    <row r="132" spans="1:8" ht="38.25">
      <c r="A132" s="13" t="s">
        <v>141</v>
      </c>
      <c r="B132" s="3" t="s">
        <v>153</v>
      </c>
      <c r="C132" s="3">
        <v>250000</v>
      </c>
      <c r="D132" s="34">
        <v>500000</v>
      </c>
      <c r="E132" s="34">
        <v>169979.79</v>
      </c>
      <c r="F132" s="34">
        <v>32900</v>
      </c>
      <c r="G132" s="27">
        <f t="shared" si="3"/>
        <v>33.995958</v>
      </c>
      <c r="H132" s="30">
        <f t="shared" si="4"/>
        <v>330020.20999999996</v>
      </c>
    </row>
    <row r="133" spans="1:8" ht="12.75">
      <c r="A133" s="23" t="s">
        <v>40</v>
      </c>
      <c r="B133" s="23" t="s">
        <v>41</v>
      </c>
      <c r="C133" s="31">
        <f>C134+C135</f>
        <v>12754398.66</v>
      </c>
      <c r="D133" s="31">
        <f>D134+D135</f>
        <v>15489762.8</v>
      </c>
      <c r="E133" s="31">
        <f>E134+E135</f>
        <v>3770496.83</v>
      </c>
      <c r="F133" s="31">
        <f>F134+F135</f>
        <v>3926133.03</v>
      </c>
      <c r="G133" s="28">
        <f t="shared" si="3"/>
        <v>24.341862936726184</v>
      </c>
      <c r="H133" s="33">
        <f t="shared" si="4"/>
        <v>11719265.97</v>
      </c>
    </row>
    <row r="134" spans="1:8" ht="25.5">
      <c r="A134" s="13" t="s">
        <v>121</v>
      </c>
      <c r="B134" s="3" t="s">
        <v>150</v>
      </c>
      <c r="C134" s="3">
        <v>8912498.66</v>
      </c>
      <c r="D134" s="3">
        <v>10340862.8</v>
      </c>
      <c r="E134" s="34">
        <v>2834579.03</v>
      </c>
      <c r="F134" s="34">
        <v>3031769.03</v>
      </c>
      <c r="G134" s="27">
        <f t="shared" si="3"/>
        <v>27.411436403546517</v>
      </c>
      <c r="H134" s="30">
        <f t="shared" si="4"/>
        <v>7506283.770000001</v>
      </c>
    </row>
    <row r="135" spans="1:8" ht="38.25">
      <c r="A135" s="13" t="s">
        <v>141</v>
      </c>
      <c r="B135" s="3" t="s">
        <v>331</v>
      </c>
      <c r="C135" s="3">
        <v>3841900</v>
      </c>
      <c r="D135" s="3">
        <v>5148900</v>
      </c>
      <c r="E135" s="34">
        <v>935917.8</v>
      </c>
      <c r="F135" s="34">
        <v>894364</v>
      </c>
      <c r="G135" s="27">
        <f t="shared" si="3"/>
        <v>18.177043640389208</v>
      </c>
      <c r="H135" s="30">
        <f t="shared" si="4"/>
        <v>4212982.2</v>
      </c>
    </row>
    <row r="136" spans="1:8" ht="25.5">
      <c r="A136" s="24" t="s">
        <v>4</v>
      </c>
      <c r="B136" s="23" t="s">
        <v>42</v>
      </c>
      <c r="C136" s="31">
        <f>C138+C139+C140+C141+C142+C143</f>
        <v>8414580</v>
      </c>
      <c r="D136" s="31">
        <f>D138+D139+D140+D141+D142+D143+D137</f>
        <v>12011400</v>
      </c>
      <c r="E136" s="31">
        <f>E138+E139+E140+E141+E142+E143+E137</f>
        <v>3218492.4800000004</v>
      </c>
      <c r="F136" s="31">
        <f>F138+F139+F140+F141+F142+F143+F137</f>
        <v>1097326.6800000002</v>
      </c>
      <c r="G136" s="28">
        <f t="shared" si="3"/>
        <v>26.79531511730523</v>
      </c>
      <c r="H136" s="33">
        <f t="shared" si="4"/>
        <v>8792907.52</v>
      </c>
    </row>
    <row r="137" spans="1:8" ht="25.5">
      <c r="A137" s="13" t="s">
        <v>119</v>
      </c>
      <c r="B137" s="3" t="s">
        <v>345</v>
      </c>
      <c r="C137" s="31"/>
      <c r="D137" s="35">
        <v>23700</v>
      </c>
      <c r="E137" s="31"/>
      <c r="F137" s="31"/>
      <c r="G137" s="28"/>
      <c r="H137" s="33"/>
    </row>
    <row r="138" spans="1:8" ht="25.5">
      <c r="A138" s="13" t="s">
        <v>121</v>
      </c>
      <c r="B138" s="3" t="s">
        <v>154</v>
      </c>
      <c r="C138" s="3">
        <v>6829580</v>
      </c>
      <c r="D138" s="3">
        <v>4932200</v>
      </c>
      <c r="E138" s="34">
        <v>1960966.11</v>
      </c>
      <c r="F138" s="34">
        <v>641426.68</v>
      </c>
      <c r="G138" s="27">
        <f t="shared" si="3"/>
        <v>39.75844673776408</v>
      </c>
      <c r="H138" s="30">
        <f t="shared" si="4"/>
        <v>2971233.8899999997</v>
      </c>
    </row>
    <row r="139" spans="1:8" ht="40.5" customHeight="1">
      <c r="A139" s="13" t="s">
        <v>176</v>
      </c>
      <c r="B139" s="3" t="s">
        <v>363</v>
      </c>
      <c r="C139" s="3"/>
      <c r="D139" s="34">
        <v>5170500</v>
      </c>
      <c r="E139" s="34">
        <v>360000</v>
      </c>
      <c r="F139" s="34">
        <v>0</v>
      </c>
      <c r="G139" s="27">
        <f t="shared" si="3"/>
        <v>6.962576153176675</v>
      </c>
      <c r="H139" s="30">
        <f t="shared" si="4"/>
        <v>4810500</v>
      </c>
    </row>
    <row r="140" spans="1:8" ht="12.75">
      <c r="A140" s="5" t="s">
        <v>151</v>
      </c>
      <c r="B140" s="3" t="s">
        <v>156</v>
      </c>
      <c r="C140" s="3"/>
      <c r="D140" s="34"/>
      <c r="E140" s="34">
        <v>0</v>
      </c>
      <c r="F140" s="34">
        <v>0</v>
      </c>
      <c r="G140" s="27"/>
      <c r="H140" s="30">
        <f t="shared" si="4"/>
        <v>0</v>
      </c>
    </row>
    <row r="141" spans="1:8" ht="51">
      <c r="A141" s="17" t="s">
        <v>157</v>
      </c>
      <c r="B141" s="3" t="s">
        <v>158</v>
      </c>
      <c r="C141" s="3">
        <v>1290000</v>
      </c>
      <c r="D141" s="34">
        <v>1490000</v>
      </c>
      <c r="E141" s="34">
        <v>594000</v>
      </c>
      <c r="F141" s="34">
        <v>401400</v>
      </c>
      <c r="G141" s="27">
        <f t="shared" si="3"/>
        <v>39.86577181208054</v>
      </c>
      <c r="H141" s="30">
        <f t="shared" si="4"/>
        <v>896000</v>
      </c>
    </row>
    <row r="142" spans="1:8" ht="12.75">
      <c r="A142" s="17" t="s">
        <v>159</v>
      </c>
      <c r="B142" s="3" t="s">
        <v>160</v>
      </c>
      <c r="C142" s="3">
        <v>10000</v>
      </c>
      <c r="D142" s="34">
        <v>80000</v>
      </c>
      <c r="E142" s="34">
        <v>71947.44</v>
      </c>
      <c r="F142" s="34">
        <v>54500</v>
      </c>
      <c r="G142" s="27">
        <f t="shared" si="3"/>
        <v>89.93430000000001</v>
      </c>
      <c r="H142" s="30">
        <f t="shared" si="4"/>
        <v>8052.559999999998</v>
      </c>
    </row>
    <row r="143" spans="1:8" ht="38.25">
      <c r="A143" s="13" t="s">
        <v>141</v>
      </c>
      <c r="B143" s="3" t="s">
        <v>161</v>
      </c>
      <c r="C143" s="3">
        <v>285000</v>
      </c>
      <c r="D143" s="34">
        <v>315000</v>
      </c>
      <c r="E143" s="34">
        <v>231578.93</v>
      </c>
      <c r="F143" s="34">
        <v>0</v>
      </c>
      <c r="G143" s="27">
        <f t="shared" si="3"/>
        <v>73.51712063492063</v>
      </c>
      <c r="H143" s="30">
        <f t="shared" si="4"/>
        <v>83421.07</v>
      </c>
    </row>
    <row r="144" spans="1:8" ht="12.75">
      <c r="A144" s="1" t="s">
        <v>43</v>
      </c>
      <c r="B144" s="1" t="s">
        <v>44</v>
      </c>
      <c r="C144" s="33">
        <f>C146+C147+C145+C149</f>
        <v>25705804.8</v>
      </c>
      <c r="D144" s="33">
        <f>D146+D147+D145+D149+D148</f>
        <v>30953072.509999998</v>
      </c>
      <c r="E144" s="33">
        <f>E146+E147+E145+E149+E148</f>
        <v>9218550.709999999</v>
      </c>
      <c r="F144" s="33">
        <f>F146+F147+F145+F149+F148</f>
        <v>5985165.850000001</v>
      </c>
      <c r="G144" s="28">
        <f t="shared" si="3"/>
        <v>29.78234457022567</v>
      </c>
      <c r="H144" s="33">
        <f t="shared" si="4"/>
        <v>21734521.799999997</v>
      </c>
    </row>
    <row r="145" spans="1:8" ht="25.5">
      <c r="A145" s="13" t="s">
        <v>121</v>
      </c>
      <c r="B145" s="3" t="s">
        <v>338</v>
      </c>
      <c r="C145" s="35">
        <f>C151+C155+C159</f>
        <v>8828564.8</v>
      </c>
      <c r="D145" s="35">
        <f>D151+D155+D159</f>
        <v>13801372.51</v>
      </c>
      <c r="E145" s="35">
        <f>E151+E155+E159</f>
        <v>3364794.11</v>
      </c>
      <c r="F145" s="35">
        <f>F151+F155+F159</f>
        <v>1630533.45</v>
      </c>
      <c r="G145" s="27">
        <f>E145/D145*100</f>
        <v>24.38014123277946</v>
      </c>
      <c r="H145" s="30">
        <f>D145-E145</f>
        <v>10436578.4</v>
      </c>
    </row>
    <row r="146" spans="1:8" ht="38.25">
      <c r="A146" s="17" t="s">
        <v>164</v>
      </c>
      <c r="B146" s="3" t="s">
        <v>340</v>
      </c>
      <c r="C146" s="35">
        <f>C152</f>
        <v>6178500</v>
      </c>
      <c r="D146" s="35">
        <f>D152</f>
        <v>6178500</v>
      </c>
      <c r="E146" s="35">
        <f>E152</f>
        <v>5710756.6</v>
      </c>
      <c r="F146" s="35">
        <f>F152</f>
        <v>3377749.4</v>
      </c>
      <c r="G146" s="27">
        <f t="shared" si="3"/>
        <v>92.4294990693534</v>
      </c>
      <c r="H146" s="30">
        <f t="shared" si="4"/>
        <v>467743.4000000004</v>
      </c>
    </row>
    <row r="147" spans="1:8" ht="38.25">
      <c r="A147" s="13" t="s">
        <v>141</v>
      </c>
      <c r="B147" s="3" t="s">
        <v>339</v>
      </c>
      <c r="C147" s="35">
        <f>C153+C156+C160</f>
        <v>10692740</v>
      </c>
      <c r="D147" s="35">
        <f>D153+D160+D157</f>
        <v>6729700</v>
      </c>
      <c r="E147" s="35">
        <f>E153+E156+E160</f>
        <v>143000</v>
      </c>
      <c r="F147" s="35">
        <f>F153+F156+F160</f>
        <v>976883</v>
      </c>
      <c r="G147" s="27">
        <f t="shared" si="3"/>
        <v>2.124908985541703</v>
      </c>
      <c r="H147" s="30">
        <f t="shared" si="4"/>
        <v>6586700</v>
      </c>
    </row>
    <row r="148" spans="1:8" ht="57" customHeight="1">
      <c r="A148" s="13" t="s">
        <v>356</v>
      </c>
      <c r="B148" s="3" t="s">
        <v>357</v>
      </c>
      <c r="C148" s="35"/>
      <c r="D148" s="35">
        <f>D156</f>
        <v>4237500</v>
      </c>
      <c r="E148" s="35">
        <f>E156</f>
        <v>0</v>
      </c>
      <c r="F148" s="35">
        <f>F156</f>
        <v>0</v>
      </c>
      <c r="G148" s="27">
        <f>E148/D148*100</f>
        <v>0</v>
      </c>
      <c r="H148" s="30">
        <f>D148-E148</f>
        <v>4237500</v>
      </c>
    </row>
    <row r="149" spans="1:8" ht="12.75">
      <c r="A149" s="3" t="s">
        <v>125</v>
      </c>
      <c r="B149" s="3" t="s">
        <v>341</v>
      </c>
      <c r="C149" s="35">
        <f>C161</f>
        <v>6000</v>
      </c>
      <c r="D149" s="35">
        <f>D161</f>
        <v>6000</v>
      </c>
      <c r="E149" s="35">
        <f>E161</f>
        <v>0</v>
      </c>
      <c r="F149" s="35">
        <f>F161</f>
        <v>0</v>
      </c>
      <c r="G149" s="27"/>
      <c r="H149" s="30"/>
    </row>
    <row r="150" spans="1:8" ht="12.75">
      <c r="A150" s="23" t="s">
        <v>45</v>
      </c>
      <c r="B150" s="23" t="s">
        <v>46</v>
      </c>
      <c r="C150" s="31">
        <f>C152+C151+C153</f>
        <v>6364500</v>
      </c>
      <c r="D150" s="31">
        <f>D152+D151+D153</f>
        <v>6381500</v>
      </c>
      <c r="E150" s="31">
        <f>E152+E151+E153</f>
        <v>5710756.6</v>
      </c>
      <c r="F150" s="33">
        <f>F152+F151+F153</f>
        <v>4356106.96</v>
      </c>
      <c r="G150" s="28">
        <f t="shared" si="3"/>
        <v>89.48925174332054</v>
      </c>
      <c r="H150" s="33">
        <f t="shared" si="4"/>
        <v>670743.4000000004</v>
      </c>
    </row>
    <row r="151" spans="1:8" ht="25.5">
      <c r="A151" s="13" t="s">
        <v>121</v>
      </c>
      <c r="B151" s="3" t="s">
        <v>332</v>
      </c>
      <c r="C151" s="35">
        <v>15000</v>
      </c>
      <c r="D151" s="35">
        <v>203000</v>
      </c>
      <c r="E151" s="31"/>
      <c r="F151" s="35">
        <v>1474.56</v>
      </c>
      <c r="G151" s="27">
        <f aca="true" t="shared" si="11" ref="G151:G156">E151/D151*100</f>
        <v>0</v>
      </c>
      <c r="H151" s="30">
        <f aca="true" t="shared" si="12" ref="H151:H156">D151-E151</f>
        <v>203000</v>
      </c>
    </row>
    <row r="152" spans="1:8" ht="38.25">
      <c r="A152" s="17" t="s">
        <v>164</v>
      </c>
      <c r="B152" s="3" t="s">
        <v>165</v>
      </c>
      <c r="C152" s="35">
        <v>6178500</v>
      </c>
      <c r="D152" s="35">
        <v>6178500</v>
      </c>
      <c r="E152" s="35">
        <v>5710756.6</v>
      </c>
      <c r="F152" s="35">
        <v>3377749.4</v>
      </c>
      <c r="G152" s="27">
        <f t="shared" si="11"/>
        <v>92.4294990693534</v>
      </c>
      <c r="H152" s="30">
        <f t="shared" si="12"/>
        <v>467743.4000000004</v>
      </c>
    </row>
    <row r="153" spans="1:8" ht="38.25">
      <c r="A153" s="13" t="s">
        <v>141</v>
      </c>
      <c r="B153" s="3" t="s">
        <v>333</v>
      </c>
      <c r="C153" s="35">
        <v>171000</v>
      </c>
      <c r="D153" s="35"/>
      <c r="E153" s="35"/>
      <c r="F153" s="35">
        <v>976883</v>
      </c>
      <c r="G153" s="27" t="e">
        <f t="shared" si="11"/>
        <v>#DIV/0!</v>
      </c>
      <c r="H153" s="30">
        <f t="shared" si="12"/>
        <v>0</v>
      </c>
    </row>
    <row r="154" spans="1:8" ht="12.75">
      <c r="A154" s="23" t="s">
        <v>47</v>
      </c>
      <c r="B154" s="1" t="s">
        <v>48</v>
      </c>
      <c r="C154" s="1">
        <f>C156+C155</f>
        <v>12115039.379999999</v>
      </c>
      <c r="D154" s="33">
        <f>D156+D155+D157</f>
        <v>14469656</v>
      </c>
      <c r="E154" s="1">
        <f>E156+E155</f>
        <v>1069489.52</v>
      </c>
      <c r="F154" s="1">
        <f>F156+F155</f>
        <v>16260.4</v>
      </c>
      <c r="G154" s="27">
        <f t="shared" si="11"/>
        <v>7.391257401005248</v>
      </c>
      <c r="H154" s="30">
        <f t="shared" si="12"/>
        <v>13400166.48</v>
      </c>
    </row>
    <row r="155" spans="1:8" ht="25.5">
      <c r="A155" s="13" t="s">
        <v>121</v>
      </c>
      <c r="B155" s="3" t="s">
        <v>334</v>
      </c>
      <c r="C155" s="40">
        <v>3073039.38</v>
      </c>
      <c r="D155" s="40">
        <v>5454656</v>
      </c>
      <c r="E155" s="35">
        <v>1069489.52</v>
      </c>
      <c r="F155" s="35">
        <v>16260.4</v>
      </c>
      <c r="G155" s="27">
        <f t="shared" si="11"/>
        <v>19.6069104999472</v>
      </c>
      <c r="H155" s="30">
        <f t="shared" si="12"/>
        <v>4385166.48</v>
      </c>
    </row>
    <row r="156" spans="1:8" ht="56.25" customHeight="1">
      <c r="A156" s="13" t="s">
        <v>356</v>
      </c>
      <c r="B156" s="3" t="s">
        <v>355</v>
      </c>
      <c r="C156" s="3">
        <v>9042000</v>
      </c>
      <c r="D156" s="34">
        <v>4237500</v>
      </c>
      <c r="E156" s="34">
        <v>0</v>
      </c>
      <c r="F156" s="34">
        <v>0</v>
      </c>
      <c r="G156" s="27">
        <f t="shared" si="11"/>
        <v>0</v>
      </c>
      <c r="H156" s="30">
        <f t="shared" si="12"/>
        <v>4237500</v>
      </c>
    </row>
    <row r="157" spans="1:8" ht="40.5" customHeight="1">
      <c r="A157" s="13" t="s">
        <v>141</v>
      </c>
      <c r="B157" s="3" t="s">
        <v>365</v>
      </c>
      <c r="C157" s="3"/>
      <c r="D157" s="34">
        <v>4777500</v>
      </c>
      <c r="E157" s="34"/>
      <c r="F157" s="34"/>
      <c r="G157" s="27"/>
      <c r="H157" s="30"/>
    </row>
    <row r="158" spans="1:8" ht="12.75">
      <c r="A158" s="23" t="s">
        <v>49</v>
      </c>
      <c r="B158" s="23" t="s">
        <v>50</v>
      </c>
      <c r="C158" s="31">
        <f>C160+C159+C161</f>
        <v>7226265.42</v>
      </c>
      <c r="D158" s="31">
        <f>D160+D159+D161</f>
        <v>10101916.51</v>
      </c>
      <c r="E158" s="31">
        <f>E160+E159+E161</f>
        <v>2438304.59</v>
      </c>
      <c r="F158" s="31">
        <f>F160+F159+F161</f>
        <v>1612798.49</v>
      </c>
      <c r="G158" s="28">
        <f t="shared" si="3"/>
        <v>24.13704951517165</v>
      </c>
      <c r="H158" s="33">
        <f t="shared" si="4"/>
        <v>7663611.92</v>
      </c>
    </row>
    <row r="159" spans="1:8" ht="25.5">
      <c r="A159" s="13" t="s">
        <v>121</v>
      </c>
      <c r="B159" s="3" t="s">
        <v>335</v>
      </c>
      <c r="C159" s="35">
        <v>5740525.42</v>
      </c>
      <c r="D159" s="35">
        <v>8143716.51</v>
      </c>
      <c r="E159" s="35">
        <v>2295304.59</v>
      </c>
      <c r="F159" s="35">
        <v>1612798.49</v>
      </c>
      <c r="G159" s="27">
        <f>E159/D159*100</f>
        <v>28.184976566675697</v>
      </c>
      <c r="H159" s="30">
        <f>D159-E159</f>
        <v>5848411.92</v>
      </c>
    </row>
    <row r="160" spans="1:8" ht="38.25">
      <c r="A160" s="13" t="s">
        <v>141</v>
      </c>
      <c r="B160" s="3" t="s">
        <v>336</v>
      </c>
      <c r="C160" s="3">
        <v>1479740</v>
      </c>
      <c r="D160" s="34">
        <v>1952200</v>
      </c>
      <c r="E160" s="34">
        <v>143000</v>
      </c>
      <c r="F160" s="34">
        <v>0</v>
      </c>
      <c r="G160" s="27">
        <f t="shared" si="3"/>
        <v>7.325069152750744</v>
      </c>
      <c r="H160" s="30">
        <f t="shared" si="4"/>
        <v>1809200</v>
      </c>
    </row>
    <row r="161" spans="1:8" ht="12.75">
      <c r="A161" s="3" t="s">
        <v>125</v>
      </c>
      <c r="B161" s="3" t="s">
        <v>337</v>
      </c>
      <c r="C161" s="3">
        <v>6000</v>
      </c>
      <c r="D161" s="34">
        <v>6000</v>
      </c>
      <c r="E161" s="34"/>
      <c r="F161" s="34"/>
      <c r="G161" s="27"/>
      <c r="H161" s="30"/>
    </row>
    <row r="162" spans="1:8" ht="12.75">
      <c r="A162" s="1" t="s">
        <v>51</v>
      </c>
      <c r="B162" s="1" t="s">
        <v>52</v>
      </c>
      <c r="C162" s="33">
        <f aca="true" t="shared" si="13" ref="C162:F163">C163</f>
        <v>60000</v>
      </c>
      <c r="D162" s="33">
        <f t="shared" si="13"/>
        <v>60000</v>
      </c>
      <c r="E162" s="33">
        <f t="shared" si="13"/>
        <v>0</v>
      </c>
      <c r="F162" s="33">
        <f t="shared" si="13"/>
        <v>0</v>
      </c>
      <c r="G162" s="28">
        <f t="shared" si="3"/>
        <v>0</v>
      </c>
      <c r="H162" s="33">
        <f t="shared" si="4"/>
        <v>60000</v>
      </c>
    </row>
    <row r="163" spans="1:8" ht="25.5">
      <c r="A163" s="24" t="s">
        <v>53</v>
      </c>
      <c r="B163" s="23" t="s">
        <v>54</v>
      </c>
      <c r="C163" s="31">
        <f t="shared" si="13"/>
        <v>60000</v>
      </c>
      <c r="D163" s="31">
        <f t="shared" si="13"/>
        <v>60000</v>
      </c>
      <c r="E163" s="31">
        <f t="shared" si="13"/>
        <v>0</v>
      </c>
      <c r="F163" s="31">
        <f t="shared" si="13"/>
        <v>0</v>
      </c>
      <c r="G163" s="28">
        <f>E163/D163*100</f>
        <v>0</v>
      </c>
      <c r="H163" s="30">
        <f aca="true" t="shared" si="14" ref="H163:H231">D163-E163</f>
        <v>60000</v>
      </c>
    </row>
    <row r="164" spans="1:8" ht="25.5">
      <c r="A164" s="13" t="s">
        <v>121</v>
      </c>
      <c r="B164" s="3" t="s">
        <v>169</v>
      </c>
      <c r="C164" s="3">
        <v>60000</v>
      </c>
      <c r="D164" s="34">
        <v>60000</v>
      </c>
      <c r="E164" s="34">
        <v>0</v>
      </c>
      <c r="F164" s="34">
        <v>0</v>
      </c>
      <c r="G164" s="27">
        <f aca="true" t="shared" si="15" ref="G164:G232">E164/D164*100</f>
        <v>0</v>
      </c>
      <c r="H164" s="30">
        <f t="shared" si="14"/>
        <v>60000</v>
      </c>
    </row>
    <row r="165" spans="1:8" ht="12.75">
      <c r="A165" s="1" t="s">
        <v>55</v>
      </c>
      <c r="B165" s="1" t="s">
        <v>56</v>
      </c>
      <c r="C165" s="33">
        <f>C166+C170+C171+C172+C175+C167+C168+C169+C173+C174+C176+C177+C178</f>
        <v>226434440.91</v>
      </c>
      <c r="D165" s="33">
        <f>D166+D170+D171+D172+D175+D167+D168+D169+D173+D174+D176+D177+D178</f>
        <v>228514645.91000003</v>
      </c>
      <c r="E165" s="33">
        <f>E166+E170+E171+E172+E175+E167+E168+E169+E173+E174+E176+E177+E178</f>
        <v>82864850.69</v>
      </c>
      <c r="F165" s="33">
        <f>F166+F170+F171+F172+F175+F167+F168+F169+F173+F174+F176+F177+F178</f>
        <v>72252338.8</v>
      </c>
      <c r="G165" s="28">
        <f t="shared" si="15"/>
        <v>36.262380627732774</v>
      </c>
      <c r="H165" s="33">
        <f t="shared" si="14"/>
        <v>145649795.22000003</v>
      </c>
    </row>
    <row r="166" spans="1:8" ht="12.75">
      <c r="A166" s="17" t="s">
        <v>132</v>
      </c>
      <c r="B166" s="3" t="s">
        <v>195</v>
      </c>
      <c r="C166" s="35">
        <f aca="true" t="shared" si="16" ref="C166:E171">C196</f>
        <v>6975000</v>
      </c>
      <c r="D166" s="35">
        <f t="shared" si="16"/>
        <v>6975000</v>
      </c>
      <c r="E166" s="35">
        <f t="shared" si="16"/>
        <v>2392960.96</v>
      </c>
      <c r="F166" s="35">
        <f aca="true" t="shared" si="17" ref="F166:F171">F196</f>
        <v>2518672.57</v>
      </c>
      <c r="G166" s="27">
        <f t="shared" si="15"/>
        <v>34.307684014336914</v>
      </c>
      <c r="H166" s="33">
        <f t="shared" si="14"/>
        <v>4582039.04</v>
      </c>
    </row>
    <row r="167" spans="1:8" ht="25.5">
      <c r="A167" s="17" t="s">
        <v>186</v>
      </c>
      <c r="B167" s="3" t="s">
        <v>196</v>
      </c>
      <c r="C167" s="35">
        <f t="shared" si="16"/>
        <v>10000</v>
      </c>
      <c r="D167" s="35">
        <f t="shared" si="16"/>
        <v>10000</v>
      </c>
      <c r="E167" s="35">
        <f t="shared" si="16"/>
        <v>0</v>
      </c>
      <c r="F167" s="35">
        <f t="shared" si="17"/>
        <v>0</v>
      </c>
      <c r="G167" s="27">
        <f t="shared" si="15"/>
        <v>0</v>
      </c>
      <c r="H167" s="30">
        <f t="shared" si="14"/>
        <v>10000</v>
      </c>
    </row>
    <row r="168" spans="1:8" ht="38.25">
      <c r="A168" s="17" t="s">
        <v>188</v>
      </c>
      <c r="B168" s="3" t="s">
        <v>197</v>
      </c>
      <c r="C168" s="35">
        <f t="shared" si="16"/>
        <v>2106000</v>
      </c>
      <c r="D168" s="35">
        <f t="shared" si="16"/>
        <v>2106000</v>
      </c>
      <c r="E168" s="35">
        <f t="shared" si="16"/>
        <v>941805.27</v>
      </c>
      <c r="F168" s="35">
        <f t="shared" si="17"/>
        <v>891984.64</v>
      </c>
      <c r="G168" s="27">
        <f t="shared" si="15"/>
        <v>44.720098290598294</v>
      </c>
      <c r="H168" s="30">
        <f t="shared" si="14"/>
        <v>1164194.73</v>
      </c>
    </row>
    <row r="169" spans="1:8" ht="12.75">
      <c r="A169" s="3" t="s">
        <v>114</v>
      </c>
      <c r="B169" s="3" t="s">
        <v>198</v>
      </c>
      <c r="C169" s="35">
        <f t="shared" si="16"/>
        <v>1573100</v>
      </c>
      <c r="D169" s="35">
        <f t="shared" si="16"/>
        <v>1576345</v>
      </c>
      <c r="E169" s="35">
        <f t="shared" si="16"/>
        <v>515182.35</v>
      </c>
      <c r="F169" s="35">
        <f t="shared" si="17"/>
        <v>477238.65</v>
      </c>
      <c r="G169" s="27">
        <f t="shared" si="15"/>
        <v>32.68208101652874</v>
      </c>
      <c r="H169" s="30">
        <f t="shared" si="14"/>
        <v>1061162.65</v>
      </c>
    </row>
    <row r="170" spans="1:8" ht="12.75">
      <c r="A170" s="3" t="s">
        <v>116</v>
      </c>
      <c r="B170" s="3" t="s">
        <v>199</v>
      </c>
      <c r="C170" s="35">
        <f t="shared" si="16"/>
        <v>465000</v>
      </c>
      <c r="D170" s="35">
        <f t="shared" si="16"/>
        <v>461755</v>
      </c>
      <c r="E170" s="35">
        <f t="shared" si="16"/>
        <v>188201.41</v>
      </c>
      <c r="F170" s="35">
        <f t="shared" si="17"/>
        <v>104683.41</v>
      </c>
      <c r="G170" s="27">
        <f t="shared" si="15"/>
        <v>40.757849942068844</v>
      </c>
      <c r="H170" s="30">
        <f t="shared" si="14"/>
        <v>273553.58999999997</v>
      </c>
    </row>
    <row r="171" spans="1:8" ht="25.5">
      <c r="A171" s="13" t="s">
        <v>119</v>
      </c>
      <c r="B171" s="3" t="s">
        <v>200</v>
      </c>
      <c r="C171" s="35">
        <f t="shared" si="16"/>
        <v>968200</v>
      </c>
      <c r="D171" s="35">
        <f t="shared" si="16"/>
        <v>870600</v>
      </c>
      <c r="E171" s="35">
        <f t="shared" si="16"/>
        <v>158118.75</v>
      </c>
      <c r="F171" s="35">
        <f t="shared" si="17"/>
        <v>0</v>
      </c>
      <c r="G171" s="27">
        <f t="shared" si="15"/>
        <v>18.162043418332185</v>
      </c>
      <c r="H171" s="30">
        <f t="shared" si="14"/>
        <v>712481.25</v>
      </c>
    </row>
    <row r="172" spans="1:8" ht="25.5">
      <c r="A172" s="13" t="s">
        <v>121</v>
      </c>
      <c r="B172" s="3" t="s">
        <v>201</v>
      </c>
      <c r="C172" s="35">
        <f>C191+C202</f>
        <v>2512080</v>
      </c>
      <c r="D172" s="35">
        <f>D191+D202</f>
        <v>2498190.8899999997</v>
      </c>
      <c r="E172" s="35">
        <f>E191+E202</f>
        <v>525522.6799999999</v>
      </c>
      <c r="F172" s="35">
        <f>F191+F202</f>
        <v>694830.8</v>
      </c>
      <c r="G172" s="27">
        <f t="shared" si="15"/>
        <v>21.03612986916304</v>
      </c>
      <c r="H172" s="30">
        <f t="shared" si="14"/>
        <v>1972668.2099999997</v>
      </c>
    </row>
    <row r="173" spans="1:8" ht="38.25">
      <c r="A173" s="17" t="s">
        <v>176</v>
      </c>
      <c r="B173" s="3" t="s">
        <v>202</v>
      </c>
      <c r="C173" s="35">
        <f>C185</f>
        <v>3000000</v>
      </c>
      <c r="D173" s="35">
        <f>D185</f>
        <v>3000000</v>
      </c>
      <c r="E173" s="35">
        <f>E185</f>
        <v>99143.13</v>
      </c>
      <c r="F173" s="35">
        <f>F185</f>
        <v>0</v>
      </c>
      <c r="G173" s="27">
        <f t="shared" si="15"/>
        <v>3.304771</v>
      </c>
      <c r="H173" s="30">
        <f t="shared" si="14"/>
        <v>2900856.87</v>
      </c>
    </row>
    <row r="174" spans="1:8" ht="51">
      <c r="A174" s="17" t="s">
        <v>170</v>
      </c>
      <c r="B174" s="3" t="s">
        <v>203</v>
      </c>
      <c r="C174" s="35">
        <f>C180+C192+C186</f>
        <v>100575848</v>
      </c>
      <c r="D174" s="35">
        <f>D180+D192+D186</f>
        <v>107517090.91</v>
      </c>
      <c r="E174" s="35">
        <f>E180+E192+E186</f>
        <v>44656206.400000006</v>
      </c>
      <c r="F174" s="35">
        <f>F180+F192+F186</f>
        <v>48865465.61</v>
      </c>
      <c r="G174" s="27">
        <f t="shared" si="15"/>
        <v>41.534053816039965</v>
      </c>
      <c r="H174" s="30">
        <f t="shared" si="14"/>
        <v>62860884.50999999</v>
      </c>
    </row>
    <row r="175" spans="1:8" ht="12.75">
      <c r="A175" s="17" t="s">
        <v>172</v>
      </c>
      <c r="B175" s="3" t="s">
        <v>204</v>
      </c>
      <c r="C175" s="35">
        <f>C181+C187+C193</f>
        <v>22201555.91</v>
      </c>
      <c r="D175" s="35">
        <f>D181+D187+D193</f>
        <v>7350554</v>
      </c>
      <c r="E175" s="35">
        <f>E181+E187+E193</f>
        <v>1302136.17</v>
      </c>
      <c r="F175" s="35">
        <f>F181+F187+F193</f>
        <v>1816903.34</v>
      </c>
      <c r="G175" s="27">
        <f t="shared" si="15"/>
        <v>17.714803129124686</v>
      </c>
      <c r="H175" s="30">
        <f t="shared" si="14"/>
        <v>6048417.83</v>
      </c>
    </row>
    <row r="176" spans="1:8" ht="51">
      <c r="A176" s="17" t="s">
        <v>157</v>
      </c>
      <c r="B176" s="3" t="s">
        <v>205</v>
      </c>
      <c r="C176" s="35">
        <f aca="true" t="shared" si="18" ref="C176:E177">C182+C188</f>
        <v>58796652</v>
      </c>
      <c r="D176" s="35">
        <f t="shared" si="18"/>
        <v>74515040</v>
      </c>
      <c r="E176" s="35">
        <f t="shared" si="18"/>
        <v>30862360</v>
      </c>
      <c r="F176" s="35">
        <f>F182+F188</f>
        <v>14937743.89</v>
      </c>
      <c r="G176" s="27">
        <f t="shared" si="15"/>
        <v>41.417625220358204</v>
      </c>
      <c r="H176" s="30">
        <f t="shared" si="14"/>
        <v>43652680</v>
      </c>
    </row>
    <row r="177" spans="1:8" ht="12.75">
      <c r="A177" s="17" t="s">
        <v>159</v>
      </c>
      <c r="B177" s="3" t="s">
        <v>206</v>
      </c>
      <c r="C177" s="35">
        <f t="shared" si="18"/>
        <v>27131005</v>
      </c>
      <c r="D177" s="35">
        <f>D183+D189+D194</f>
        <v>21499070.11</v>
      </c>
      <c r="E177" s="35">
        <f>E183+E189+E194</f>
        <v>1166619.75</v>
      </c>
      <c r="F177" s="35">
        <f>F183+F189+F194</f>
        <v>1917895</v>
      </c>
      <c r="G177" s="27">
        <f t="shared" si="15"/>
        <v>5.4263730665139915</v>
      </c>
      <c r="H177" s="30">
        <f t="shared" si="14"/>
        <v>20332450.36</v>
      </c>
    </row>
    <row r="178" spans="1:8" ht="12.75">
      <c r="A178" s="3" t="s">
        <v>125</v>
      </c>
      <c r="B178" s="3" t="s">
        <v>207</v>
      </c>
      <c r="C178" s="35">
        <f>C203</f>
        <v>120000</v>
      </c>
      <c r="D178" s="35">
        <f>D203</f>
        <v>135000</v>
      </c>
      <c r="E178" s="35">
        <f>E203</f>
        <v>56593.82</v>
      </c>
      <c r="F178" s="35">
        <f>F203</f>
        <v>26920.89</v>
      </c>
      <c r="G178" s="27">
        <f t="shared" si="15"/>
        <v>41.92134814814815</v>
      </c>
      <c r="H178" s="30">
        <f t="shared" si="14"/>
        <v>78406.18</v>
      </c>
    </row>
    <row r="179" spans="1:8" ht="12.75">
      <c r="A179" s="23" t="s">
        <v>57</v>
      </c>
      <c r="B179" s="23" t="s">
        <v>58</v>
      </c>
      <c r="C179" s="31">
        <f>C181+C182+C180+C183</f>
        <v>31753600</v>
      </c>
      <c r="D179" s="31">
        <f>D181+D182+D180+D183</f>
        <v>30253600</v>
      </c>
      <c r="E179" s="31">
        <f>E181+E182+E180+E183</f>
        <v>14486098.11</v>
      </c>
      <c r="F179" s="31">
        <f>F181+F182+F180+F183</f>
        <v>9933299.91</v>
      </c>
      <c r="G179" s="28">
        <f t="shared" si="15"/>
        <v>47.88222925536134</v>
      </c>
      <c r="H179" s="33">
        <f t="shared" si="14"/>
        <v>15767501.89</v>
      </c>
    </row>
    <row r="180" spans="1:8" ht="51">
      <c r="A180" s="17" t="s">
        <v>170</v>
      </c>
      <c r="B180" s="3" t="s">
        <v>171</v>
      </c>
      <c r="C180" s="35">
        <v>16110448</v>
      </c>
      <c r="D180" s="35">
        <v>18243973</v>
      </c>
      <c r="E180" s="35">
        <v>8465039.14</v>
      </c>
      <c r="F180" s="35">
        <v>9933299.91</v>
      </c>
      <c r="G180" s="27">
        <f>E180/D180*100</f>
        <v>46.39909925321639</v>
      </c>
      <c r="H180" s="30">
        <f>D180-E180</f>
        <v>9778933.86</v>
      </c>
    </row>
    <row r="181" spans="1:8" ht="12.75">
      <c r="A181" s="17" t="s">
        <v>172</v>
      </c>
      <c r="B181" s="3" t="s">
        <v>173</v>
      </c>
      <c r="C181" s="3">
        <v>4233525</v>
      </c>
      <c r="D181" s="34">
        <v>600000</v>
      </c>
      <c r="E181" s="34">
        <v>156445.17</v>
      </c>
      <c r="F181" s="34">
        <v>0</v>
      </c>
      <c r="G181" s="27">
        <f t="shared" si="15"/>
        <v>26.074195</v>
      </c>
      <c r="H181" s="30">
        <f t="shared" si="14"/>
        <v>443554.82999999996</v>
      </c>
    </row>
    <row r="182" spans="1:8" ht="51">
      <c r="A182" s="17" t="s">
        <v>157</v>
      </c>
      <c r="B182" s="3" t="s">
        <v>174</v>
      </c>
      <c r="C182" s="34">
        <v>9763152</v>
      </c>
      <c r="D182" s="34">
        <v>10909627</v>
      </c>
      <c r="E182" s="34">
        <v>5842813.8</v>
      </c>
      <c r="F182" s="34">
        <v>0</v>
      </c>
      <c r="G182" s="27">
        <f t="shared" si="15"/>
        <v>53.556494644592334</v>
      </c>
      <c r="H182" s="30">
        <f t="shared" si="14"/>
        <v>5066813.2</v>
      </c>
    </row>
    <row r="183" spans="1:8" ht="12.75">
      <c r="A183" s="17" t="s">
        <v>159</v>
      </c>
      <c r="B183" s="3" t="s">
        <v>175</v>
      </c>
      <c r="C183" s="34">
        <v>1646475</v>
      </c>
      <c r="D183" s="34">
        <v>500000</v>
      </c>
      <c r="E183" s="34">
        <v>21800</v>
      </c>
      <c r="F183" s="34">
        <v>0</v>
      </c>
      <c r="G183" s="27"/>
      <c r="H183" s="30"/>
    </row>
    <row r="184" spans="1:8" ht="12.75">
      <c r="A184" s="23" t="s">
        <v>59</v>
      </c>
      <c r="B184" s="23" t="s">
        <v>60</v>
      </c>
      <c r="C184" s="31">
        <f>C186+C187+C188+C189+C185</f>
        <v>177958160.91</v>
      </c>
      <c r="D184" s="31">
        <f>D186+D187+D188+D189+D185</f>
        <v>181383355.01999998</v>
      </c>
      <c r="E184" s="31">
        <f>E186+E187+E188+E189+E185</f>
        <v>63386606.660000004</v>
      </c>
      <c r="F184" s="31">
        <f>F186+F187+F188+F189+F185</f>
        <v>57233034.85</v>
      </c>
      <c r="G184" s="28">
        <f t="shared" si="15"/>
        <v>34.946209178350884</v>
      </c>
      <c r="H184" s="33">
        <f t="shared" si="14"/>
        <v>117996748.35999998</v>
      </c>
    </row>
    <row r="185" spans="1:8" ht="38.25">
      <c r="A185" s="17" t="s">
        <v>176</v>
      </c>
      <c r="B185" s="3" t="s">
        <v>177</v>
      </c>
      <c r="C185" s="3">
        <v>3000000</v>
      </c>
      <c r="D185" s="35">
        <v>3000000</v>
      </c>
      <c r="E185" s="35">
        <v>99143.13</v>
      </c>
      <c r="F185" s="35">
        <v>0</v>
      </c>
      <c r="G185" s="27">
        <f>E185/D185*100</f>
        <v>3.304771</v>
      </c>
      <c r="H185" s="30">
        <f>D185-E185</f>
        <v>2900856.87</v>
      </c>
    </row>
    <row r="186" spans="1:8" ht="51">
      <c r="A186" s="17" t="s">
        <v>170</v>
      </c>
      <c r="B186" s="3" t="s">
        <v>178</v>
      </c>
      <c r="C186" s="3">
        <v>83092900</v>
      </c>
      <c r="D186" s="34">
        <v>87900617.91</v>
      </c>
      <c r="E186" s="34">
        <v>35979152.28</v>
      </c>
      <c r="F186" s="34">
        <v>38563982.42</v>
      </c>
      <c r="G186" s="27">
        <f t="shared" si="15"/>
        <v>40.93162611989653</v>
      </c>
      <c r="H186" s="30">
        <f t="shared" si="14"/>
        <v>51921465.629999995</v>
      </c>
    </row>
    <row r="187" spans="1:8" ht="12.75">
      <c r="A187" s="17" t="s">
        <v>172</v>
      </c>
      <c r="B187" s="3" t="s">
        <v>179</v>
      </c>
      <c r="C187" s="3">
        <v>17347230.91</v>
      </c>
      <c r="D187" s="34">
        <v>5978254</v>
      </c>
      <c r="E187" s="34">
        <v>1143945.3</v>
      </c>
      <c r="F187" s="34">
        <v>1813413.54</v>
      </c>
      <c r="G187" s="27">
        <f t="shared" si="15"/>
        <v>19.135107006159323</v>
      </c>
      <c r="H187" s="30">
        <f t="shared" si="14"/>
        <v>4834308.7</v>
      </c>
    </row>
    <row r="188" spans="1:8" ht="51">
      <c r="A188" s="17" t="s">
        <v>157</v>
      </c>
      <c r="B188" s="3" t="s">
        <v>180</v>
      </c>
      <c r="C188" s="3">
        <v>49033500</v>
      </c>
      <c r="D188" s="34">
        <v>63605413</v>
      </c>
      <c r="E188" s="34">
        <v>25019546.2</v>
      </c>
      <c r="F188" s="34">
        <v>14937743.89</v>
      </c>
      <c r="G188" s="27">
        <f t="shared" si="15"/>
        <v>39.33556126740345</v>
      </c>
      <c r="H188" s="30">
        <f t="shared" si="14"/>
        <v>38585866.8</v>
      </c>
    </row>
    <row r="189" spans="1:8" ht="12.75">
      <c r="A189" s="17" t="s">
        <v>159</v>
      </c>
      <c r="B189" s="3" t="s">
        <v>181</v>
      </c>
      <c r="C189" s="34">
        <v>25484530</v>
      </c>
      <c r="D189" s="34">
        <v>20899070.11</v>
      </c>
      <c r="E189" s="34">
        <v>1144819.75</v>
      </c>
      <c r="F189" s="34">
        <v>1917895</v>
      </c>
      <c r="G189" s="27">
        <f t="shared" si="15"/>
        <v>5.477850181727535</v>
      </c>
      <c r="H189" s="30">
        <f t="shared" si="14"/>
        <v>19754250.36</v>
      </c>
    </row>
    <row r="190" spans="1:8" ht="12.75">
      <c r="A190" s="23" t="s">
        <v>61</v>
      </c>
      <c r="B190" s="23" t="s">
        <v>62</v>
      </c>
      <c r="C190" s="31">
        <f>C191+C192+C193</f>
        <v>2468980</v>
      </c>
      <c r="D190" s="31">
        <f>D191+D192+D193+D194</f>
        <v>2720880</v>
      </c>
      <c r="E190" s="31">
        <f>E191+E192+E193+E194</f>
        <v>270355.68</v>
      </c>
      <c r="F190" s="31">
        <f>F191+F192+F193+F194</f>
        <v>560447.76</v>
      </c>
      <c r="G190" s="28">
        <f t="shared" si="15"/>
        <v>9.93633236305901</v>
      </c>
      <c r="H190" s="33">
        <f t="shared" si="14"/>
        <v>2450524.32</v>
      </c>
    </row>
    <row r="191" spans="1:8" ht="25.5">
      <c r="A191" s="13" t="s">
        <v>121</v>
      </c>
      <c r="B191" s="3" t="s">
        <v>182</v>
      </c>
      <c r="C191" s="3">
        <v>475680</v>
      </c>
      <c r="D191" s="34">
        <v>476080</v>
      </c>
      <c r="E191" s="34">
        <v>56595</v>
      </c>
      <c r="F191" s="34">
        <v>188774.68</v>
      </c>
      <c r="G191" s="27">
        <f t="shared" si="15"/>
        <v>11.887707948243992</v>
      </c>
      <c r="H191" s="30">
        <f t="shared" si="14"/>
        <v>419485</v>
      </c>
    </row>
    <row r="192" spans="1:8" ht="51">
      <c r="A192" s="17" t="s">
        <v>170</v>
      </c>
      <c r="B192" s="3" t="s">
        <v>183</v>
      </c>
      <c r="C192" s="3">
        <v>1372500</v>
      </c>
      <c r="D192" s="34">
        <v>1372500</v>
      </c>
      <c r="E192" s="34">
        <v>212014.98</v>
      </c>
      <c r="F192" s="34">
        <v>368183.28</v>
      </c>
      <c r="G192" s="27">
        <f t="shared" si="15"/>
        <v>15.447357377049181</v>
      </c>
      <c r="H192" s="30">
        <f t="shared" si="14"/>
        <v>1160485.02</v>
      </c>
    </row>
    <row r="193" spans="1:8" ht="12.75">
      <c r="A193" s="17" t="s">
        <v>172</v>
      </c>
      <c r="B193" s="3" t="s">
        <v>184</v>
      </c>
      <c r="C193" s="34">
        <v>620800</v>
      </c>
      <c r="D193" s="34">
        <v>772300</v>
      </c>
      <c r="E193" s="34">
        <v>1745.7</v>
      </c>
      <c r="F193" s="34">
        <v>3489.8</v>
      </c>
      <c r="G193" s="27">
        <f t="shared" si="15"/>
        <v>0.22603910397513918</v>
      </c>
      <c r="H193" s="30">
        <f t="shared" si="14"/>
        <v>770554.3</v>
      </c>
    </row>
    <row r="194" spans="1:8" ht="12.75">
      <c r="A194" s="17" t="s">
        <v>159</v>
      </c>
      <c r="B194" s="3" t="s">
        <v>346</v>
      </c>
      <c r="C194" s="34"/>
      <c r="D194" s="34">
        <v>100000</v>
      </c>
      <c r="E194" s="34"/>
      <c r="F194" s="34"/>
      <c r="G194" s="27"/>
      <c r="H194" s="30"/>
    </row>
    <row r="195" spans="1:8" ht="12.75">
      <c r="A195" s="23" t="s">
        <v>63</v>
      </c>
      <c r="B195" s="23" t="s">
        <v>64</v>
      </c>
      <c r="C195" s="31">
        <f>C196+C198+C202+C203+C199+C200+C201+C197</f>
        <v>14253700</v>
      </c>
      <c r="D195" s="31">
        <f>D196+D198+D202+D203+D199+D200+D201+D197</f>
        <v>14156810.89</v>
      </c>
      <c r="E195" s="31">
        <f>E196+E198+E202+E203+E199+E200+E201+E197</f>
        <v>4721790.24</v>
      </c>
      <c r="F195" s="31">
        <f>F196+F198+F202+F203+F199+F200+F201+F197</f>
        <v>4525556.28</v>
      </c>
      <c r="G195" s="28">
        <f t="shared" si="15"/>
        <v>33.35348813153497</v>
      </c>
      <c r="H195" s="33">
        <f t="shared" si="14"/>
        <v>9435020.65</v>
      </c>
    </row>
    <row r="196" spans="1:8" ht="12.75">
      <c r="A196" s="17" t="s">
        <v>132</v>
      </c>
      <c r="B196" s="3" t="s">
        <v>185</v>
      </c>
      <c r="C196" s="34">
        <v>6975000</v>
      </c>
      <c r="D196" s="34">
        <v>6975000</v>
      </c>
      <c r="E196" s="34">
        <v>2392960.96</v>
      </c>
      <c r="F196" s="34">
        <v>2518672.57</v>
      </c>
      <c r="G196" s="27">
        <f t="shared" si="15"/>
        <v>34.307684014336914</v>
      </c>
      <c r="H196" s="30">
        <f t="shared" si="14"/>
        <v>4582039.04</v>
      </c>
    </row>
    <row r="197" spans="1:8" ht="25.5">
      <c r="A197" s="17" t="s">
        <v>186</v>
      </c>
      <c r="B197" s="3" t="s">
        <v>187</v>
      </c>
      <c r="C197" s="34">
        <v>10000</v>
      </c>
      <c r="D197" s="34">
        <v>10000</v>
      </c>
      <c r="E197" s="34">
        <v>0</v>
      </c>
      <c r="F197" s="34">
        <v>0</v>
      </c>
      <c r="G197" s="27"/>
      <c r="H197" s="30"/>
    </row>
    <row r="198" spans="1:8" ht="38.25">
      <c r="A198" s="17" t="s">
        <v>188</v>
      </c>
      <c r="B198" s="3" t="s">
        <v>189</v>
      </c>
      <c r="C198" s="34">
        <v>2106000</v>
      </c>
      <c r="D198" s="34">
        <v>2106000</v>
      </c>
      <c r="E198" s="34">
        <v>941805.27</v>
      </c>
      <c r="F198" s="34">
        <v>891984.64</v>
      </c>
      <c r="G198" s="27">
        <f t="shared" si="15"/>
        <v>44.720098290598294</v>
      </c>
      <c r="H198" s="30">
        <f t="shared" si="14"/>
        <v>1164194.73</v>
      </c>
    </row>
    <row r="199" spans="1:8" ht="12.75">
      <c r="A199" s="3" t="s">
        <v>114</v>
      </c>
      <c r="B199" s="3" t="s">
        <v>190</v>
      </c>
      <c r="C199" s="34">
        <v>1573100</v>
      </c>
      <c r="D199" s="34">
        <v>1576345</v>
      </c>
      <c r="E199" s="34">
        <v>515182.35</v>
      </c>
      <c r="F199" s="34">
        <v>477238.65</v>
      </c>
      <c r="G199" s="27">
        <f t="shared" si="15"/>
        <v>32.68208101652874</v>
      </c>
      <c r="H199" s="30">
        <f t="shared" si="14"/>
        <v>1061162.65</v>
      </c>
    </row>
    <row r="200" spans="1:8" ht="12.75">
      <c r="A200" s="3" t="s">
        <v>116</v>
      </c>
      <c r="B200" s="3" t="s">
        <v>191</v>
      </c>
      <c r="C200" s="34">
        <v>465000</v>
      </c>
      <c r="D200" s="34">
        <v>461755</v>
      </c>
      <c r="E200" s="34">
        <v>188201.41</v>
      </c>
      <c r="F200" s="34">
        <v>104683.41</v>
      </c>
      <c r="G200" s="27">
        <f t="shared" si="15"/>
        <v>40.757849942068844</v>
      </c>
      <c r="H200" s="30">
        <f t="shared" si="14"/>
        <v>273553.58999999997</v>
      </c>
    </row>
    <row r="201" spans="1:8" ht="25.5">
      <c r="A201" s="13" t="s">
        <v>119</v>
      </c>
      <c r="B201" s="3" t="s">
        <v>192</v>
      </c>
      <c r="C201" s="34">
        <v>968200</v>
      </c>
      <c r="D201" s="34">
        <v>870600</v>
      </c>
      <c r="E201" s="34">
        <v>158118.75</v>
      </c>
      <c r="F201" s="34"/>
      <c r="G201" s="27">
        <f t="shared" si="15"/>
        <v>18.162043418332185</v>
      </c>
      <c r="H201" s="30">
        <f t="shared" si="14"/>
        <v>712481.25</v>
      </c>
    </row>
    <row r="202" spans="1:8" ht="25.5">
      <c r="A202" s="13" t="s">
        <v>121</v>
      </c>
      <c r="B202" s="3" t="s">
        <v>193</v>
      </c>
      <c r="C202" s="34">
        <v>2036400</v>
      </c>
      <c r="D202" s="34">
        <v>2022110.89</v>
      </c>
      <c r="E202" s="34">
        <v>468927.68</v>
      </c>
      <c r="F202" s="34">
        <v>506056.12</v>
      </c>
      <c r="G202" s="27">
        <f t="shared" si="15"/>
        <v>23.190008140453664</v>
      </c>
      <c r="H202" s="30">
        <f t="shared" si="14"/>
        <v>1553183.21</v>
      </c>
    </row>
    <row r="203" spans="1:8" ht="12.75">
      <c r="A203" s="3" t="s">
        <v>125</v>
      </c>
      <c r="B203" s="3" t="s">
        <v>194</v>
      </c>
      <c r="C203" s="34">
        <v>120000</v>
      </c>
      <c r="D203" s="34">
        <v>135000</v>
      </c>
      <c r="E203" s="34">
        <v>56593.82</v>
      </c>
      <c r="F203" s="34">
        <v>26920.89</v>
      </c>
      <c r="G203" s="27">
        <f t="shared" si="15"/>
        <v>41.92134814814815</v>
      </c>
      <c r="H203" s="30">
        <f t="shared" si="14"/>
        <v>78406.18</v>
      </c>
    </row>
    <row r="204" spans="1:8" ht="12.75">
      <c r="A204" s="1" t="s">
        <v>65</v>
      </c>
      <c r="B204" s="1" t="s">
        <v>66</v>
      </c>
      <c r="C204" s="33">
        <f>C205+C209+C210+C211+C214+C206+C207+C208+C212+C213+C215+C216+C217</f>
        <v>38165764.5</v>
      </c>
      <c r="D204" s="33">
        <f>D205+D209+D210+D211+D214+D206+D207+D208+D212+D213+D215+D216+D217+D218</f>
        <v>36689032.5</v>
      </c>
      <c r="E204" s="33">
        <f>E205+E209+E210+E211+E214+E206+E207+E208+E212+E213+E215+E216+E217+E218</f>
        <v>14040741.970000003</v>
      </c>
      <c r="F204" s="33">
        <f>F205+F209+F210+F211+F214+F206+F207+F208+F212+F213+F215+F216+F217+F218</f>
        <v>14115080.26</v>
      </c>
      <c r="G204" s="28">
        <f t="shared" si="15"/>
        <v>38.26958906588775</v>
      </c>
      <c r="H204" s="33">
        <f t="shared" si="14"/>
        <v>22648290.529999997</v>
      </c>
    </row>
    <row r="205" spans="1:8" ht="12.75">
      <c r="A205" s="17" t="s">
        <v>132</v>
      </c>
      <c r="B205" s="3" t="s">
        <v>224</v>
      </c>
      <c r="C205" s="35">
        <f>C231</f>
        <v>8224800</v>
      </c>
      <c r="D205" s="35">
        <f>D231</f>
        <v>8375254</v>
      </c>
      <c r="E205" s="35">
        <f>E231</f>
        <v>3423072.58</v>
      </c>
      <c r="F205" s="35">
        <f>F231</f>
        <v>3407397.23</v>
      </c>
      <c r="G205" s="27">
        <f t="shared" si="15"/>
        <v>40.87126885942802</v>
      </c>
      <c r="H205" s="30">
        <f t="shared" si="14"/>
        <v>4952181.42</v>
      </c>
    </row>
    <row r="206" spans="1:8" ht="25.5">
      <c r="A206" s="17" t="s">
        <v>186</v>
      </c>
      <c r="B206" s="3" t="s">
        <v>225</v>
      </c>
      <c r="C206" s="35">
        <f aca="true" t="shared" si="19" ref="C206:E211">C232</f>
        <v>3000</v>
      </c>
      <c r="D206" s="35">
        <f t="shared" si="19"/>
        <v>3000</v>
      </c>
      <c r="E206" s="35">
        <f>E232</f>
        <v>287.5</v>
      </c>
      <c r="F206" s="35">
        <f>F232</f>
        <v>233.71</v>
      </c>
      <c r="G206" s="27">
        <f t="shared" si="15"/>
        <v>9.583333333333334</v>
      </c>
      <c r="H206" s="30">
        <f t="shared" si="14"/>
        <v>2712.5</v>
      </c>
    </row>
    <row r="207" spans="1:8" ht="38.25">
      <c r="A207" s="17" t="s">
        <v>188</v>
      </c>
      <c r="B207" s="3" t="s">
        <v>226</v>
      </c>
      <c r="C207" s="35">
        <f t="shared" si="19"/>
        <v>2475200</v>
      </c>
      <c r="D207" s="35">
        <f t="shared" si="19"/>
        <v>4611504.02</v>
      </c>
      <c r="E207" s="35">
        <f t="shared" si="19"/>
        <v>953194.39</v>
      </c>
      <c r="F207" s="35">
        <f>F233</f>
        <v>1279418.42</v>
      </c>
      <c r="G207" s="27">
        <f t="shared" si="15"/>
        <v>20.669924299447974</v>
      </c>
      <c r="H207" s="30">
        <f t="shared" si="14"/>
        <v>3658309.6299999994</v>
      </c>
    </row>
    <row r="208" spans="1:8" ht="12.75">
      <c r="A208" s="3" t="s">
        <v>114</v>
      </c>
      <c r="B208" s="3" t="s">
        <v>227</v>
      </c>
      <c r="C208" s="35">
        <f>C234+C220</f>
        <v>1165000</v>
      </c>
      <c r="D208" s="35">
        <f>D234+D220</f>
        <v>1302668.2</v>
      </c>
      <c r="E208" s="35">
        <f>E234+E220</f>
        <v>360725.85</v>
      </c>
      <c r="F208" s="35">
        <f>F234+F220</f>
        <v>238075.07</v>
      </c>
      <c r="G208" s="27">
        <f t="shared" si="15"/>
        <v>27.69130696519651</v>
      </c>
      <c r="H208" s="30">
        <f t="shared" si="14"/>
        <v>941942.35</v>
      </c>
    </row>
    <row r="209" spans="1:8" ht="38.25">
      <c r="A209" s="17" t="s">
        <v>220</v>
      </c>
      <c r="B209" s="3" t="s">
        <v>228</v>
      </c>
      <c r="C209" s="35">
        <f t="shared" si="19"/>
        <v>2000</v>
      </c>
      <c r="D209" s="35">
        <f t="shared" si="19"/>
        <v>2000</v>
      </c>
      <c r="E209" s="35">
        <f t="shared" si="19"/>
        <v>0</v>
      </c>
      <c r="F209" s="35">
        <f>F235</f>
        <v>0</v>
      </c>
      <c r="G209" s="27">
        <f t="shared" si="15"/>
        <v>0</v>
      </c>
      <c r="H209" s="30">
        <f t="shared" si="14"/>
        <v>2000</v>
      </c>
    </row>
    <row r="210" spans="1:8" ht="12.75">
      <c r="A210" s="3" t="s">
        <v>116</v>
      </c>
      <c r="B210" s="3" t="s">
        <v>229</v>
      </c>
      <c r="C210" s="35">
        <f>C236+C221</f>
        <v>1048351.5</v>
      </c>
      <c r="D210" s="35">
        <f>D236+D221</f>
        <v>404855.12</v>
      </c>
      <c r="E210" s="35">
        <f>E236+E221</f>
        <v>89363.43</v>
      </c>
      <c r="F210" s="35">
        <f>F236+F221</f>
        <v>84304.14</v>
      </c>
      <c r="G210" s="27">
        <f t="shared" si="15"/>
        <v>22.072940562045996</v>
      </c>
      <c r="H210" s="30">
        <f t="shared" si="14"/>
        <v>315491.69</v>
      </c>
    </row>
    <row r="211" spans="1:8" ht="25.5">
      <c r="A211" s="13" t="s">
        <v>119</v>
      </c>
      <c r="B211" s="3" t="s">
        <v>230</v>
      </c>
      <c r="C211" s="35">
        <f t="shared" si="19"/>
        <v>130000</v>
      </c>
      <c r="D211" s="35">
        <f t="shared" si="19"/>
        <v>159282.66</v>
      </c>
      <c r="E211" s="35">
        <f t="shared" si="19"/>
        <v>45792.66</v>
      </c>
      <c r="F211" s="35">
        <f>F237</f>
        <v>0</v>
      </c>
      <c r="G211" s="27">
        <f t="shared" si="15"/>
        <v>28.749306421678295</v>
      </c>
      <c r="H211" s="30">
        <f t="shared" si="14"/>
        <v>113490</v>
      </c>
    </row>
    <row r="212" spans="1:8" ht="25.5">
      <c r="A212" s="13" t="s">
        <v>121</v>
      </c>
      <c r="B212" s="3" t="s">
        <v>231</v>
      </c>
      <c r="C212" s="35">
        <f>C238+C222</f>
        <v>525892</v>
      </c>
      <c r="D212" s="35">
        <f>D238+D222</f>
        <v>918574.0800000001</v>
      </c>
      <c r="E212" s="35">
        <f>E238+E222</f>
        <v>253434.57</v>
      </c>
      <c r="F212" s="35">
        <f>F238+F222</f>
        <v>304348.36</v>
      </c>
      <c r="G212" s="27">
        <f t="shared" si="15"/>
        <v>27.589997967284248</v>
      </c>
      <c r="H212" s="30">
        <f t="shared" si="14"/>
        <v>665139.51</v>
      </c>
    </row>
    <row r="213" spans="1:8" ht="51">
      <c r="A213" s="17" t="s">
        <v>170</v>
      </c>
      <c r="B213" s="3" t="s">
        <v>232</v>
      </c>
      <c r="C213" s="35">
        <f aca="true" t="shared" si="20" ref="C213:E214">C223+C228</f>
        <v>6710000</v>
      </c>
      <c r="D213" s="35">
        <f t="shared" si="20"/>
        <v>6710000</v>
      </c>
      <c r="E213" s="35">
        <f t="shared" si="20"/>
        <v>2702722.15</v>
      </c>
      <c r="F213" s="35">
        <f>F223+F228</f>
        <v>2789359.0999999996</v>
      </c>
      <c r="G213" s="27">
        <f t="shared" si="15"/>
        <v>40.27901862891207</v>
      </c>
      <c r="H213" s="30">
        <f t="shared" si="14"/>
        <v>4007277.85</v>
      </c>
    </row>
    <row r="214" spans="1:8" ht="12.75">
      <c r="A214" s="17" t="s">
        <v>172</v>
      </c>
      <c r="B214" s="3" t="s">
        <v>233</v>
      </c>
      <c r="C214" s="35">
        <f t="shared" si="20"/>
        <v>40000</v>
      </c>
      <c r="D214" s="35">
        <f t="shared" si="20"/>
        <v>290000</v>
      </c>
      <c r="E214" s="35">
        <f t="shared" si="20"/>
        <v>0</v>
      </c>
      <c r="F214" s="35">
        <f>F224+F229</f>
        <v>0</v>
      </c>
      <c r="G214" s="27">
        <f t="shared" si="15"/>
        <v>0</v>
      </c>
      <c r="H214" s="30">
        <f t="shared" si="14"/>
        <v>290000</v>
      </c>
    </row>
    <row r="215" spans="1:8" ht="51">
      <c r="A215" s="17" t="s">
        <v>157</v>
      </c>
      <c r="B215" s="3" t="s">
        <v>234</v>
      </c>
      <c r="C215" s="35">
        <f aca="true" t="shared" si="21" ref="C215:E216">C225</f>
        <v>17131521</v>
      </c>
      <c r="D215" s="35">
        <f t="shared" si="21"/>
        <v>12339610.5</v>
      </c>
      <c r="E215" s="35">
        <f t="shared" si="21"/>
        <v>6197027.11</v>
      </c>
      <c r="F215" s="35">
        <f>F225</f>
        <v>5877382.67</v>
      </c>
      <c r="G215" s="27">
        <f t="shared" si="15"/>
        <v>50.22060550452545</v>
      </c>
      <c r="H215" s="30">
        <f t="shared" si="14"/>
        <v>6142583.39</v>
      </c>
    </row>
    <row r="216" spans="1:8" ht="12.75">
      <c r="A216" s="17" t="s">
        <v>159</v>
      </c>
      <c r="B216" s="3" t="s">
        <v>235</v>
      </c>
      <c r="C216" s="35">
        <f t="shared" si="21"/>
        <v>700000</v>
      </c>
      <c r="D216" s="35">
        <f t="shared" si="21"/>
        <v>1555000</v>
      </c>
      <c r="E216" s="35">
        <f t="shared" si="21"/>
        <v>0</v>
      </c>
      <c r="F216" s="35">
        <f>F226</f>
        <v>128735</v>
      </c>
      <c r="G216" s="27">
        <f t="shared" si="15"/>
        <v>0</v>
      </c>
      <c r="H216" s="30">
        <f t="shared" si="14"/>
        <v>1555000</v>
      </c>
    </row>
    <row r="217" spans="1:8" ht="12.75">
      <c r="A217" s="3" t="s">
        <v>125</v>
      </c>
      <c r="B217" s="3" t="s">
        <v>236</v>
      </c>
      <c r="C217" s="35">
        <f>C239</f>
        <v>10000</v>
      </c>
      <c r="D217" s="35">
        <f>D239</f>
        <v>10000</v>
      </c>
      <c r="E217" s="35">
        <f>E239</f>
        <v>7837.81</v>
      </c>
      <c r="F217" s="35">
        <f>F239</f>
        <v>5826.56</v>
      </c>
      <c r="G217" s="27">
        <f t="shared" si="15"/>
        <v>78.3781</v>
      </c>
      <c r="H217" s="30">
        <f t="shared" si="14"/>
        <v>2162.1899999999996</v>
      </c>
    </row>
    <row r="218" spans="1:8" ht="12.75">
      <c r="A218" s="3" t="s">
        <v>347</v>
      </c>
      <c r="B218" s="3" t="s">
        <v>349</v>
      </c>
      <c r="C218" s="35"/>
      <c r="D218" s="35">
        <f>D240</f>
        <v>7283.92</v>
      </c>
      <c r="E218" s="35">
        <f>E240</f>
        <v>7283.92</v>
      </c>
      <c r="F218" s="35">
        <f>F240</f>
        <v>0</v>
      </c>
      <c r="G218" s="27"/>
      <c r="H218" s="30"/>
    </row>
    <row r="219" spans="1:8" ht="12.75">
      <c r="A219" s="23" t="s">
        <v>67</v>
      </c>
      <c r="B219" s="23" t="s">
        <v>68</v>
      </c>
      <c r="C219" s="31">
        <f>C223+C224+C225+C226+C220+C221+C222</f>
        <v>25534764.5</v>
      </c>
      <c r="D219" s="31">
        <f>D223+D224+D225+D226+D220+D221+D222</f>
        <v>21166042.5</v>
      </c>
      <c r="E219" s="31">
        <f>E223+E224+E225+E226+E220+E221+E222</f>
        <v>8901698.57</v>
      </c>
      <c r="F219" s="31">
        <f>F223+F224+F225+F226+F220+F221+F222</f>
        <v>8697957.009999998</v>
      </c>
      <c r="G219" s="28">
        <f t="shared" si="15"/>
        <v>42.056509004930895</v>
      </c>
      <c r="H219" s="33">
        <f t="shared" si="14"/>
        <v>12264343.93</v>
      </c>
    </row>
    <row r="220" spans="1:8" ht="12.75">
      <c r="A220" s="3" t="s">
        <v>114</v>
      </c>
      <c r="B220" s="3" t="s">
        <v>342</v>
      </c>
      <c r="C220" s="35">
        <v>490000</v>
      </c>
      <c r="D220" s="35">
        <v>510000</v>
      </c>
      <c r="E220" s="35">
        <v>104614.49</v>
      </c>
      <c r="F220" s="35">
        <v>47041.01</v>
      </c>
      <c r="G220" s="27">
        <f t="shared" si="15"/>
        <v>20.51264509803922</v>
      </c>
      <c r="H220" s="30">
        <f t="shared" si="14"/>
        <v>405385.51</v>
      </c>
    </row>
    <row r="221" spans="1:8" ht="12.75">
      <c r="A221" s="3" t="s">
        <v>116</v>
      </c>
      <c r="B221" s="3" t="s">
        <v>343</v>
      </c>
      <c r="C221" s="35">
        <v>849351.5</v>
      </c>
      <c r="D221" s="35">
        <v>141740</v>
      </c>
      <c r="E221" s="35">
        <v>27000</v>
      </c>
      <c r="F221" s="35">
        <v>8630.36</v>
      </c>
      <c r="G221" s="27">
        <f t="shared" si="15"/>
        <v>19.048962889798222</v>
      </c>
      <c r="H221" s="30">
        <f t="shared" si="14"/>
        <v>114740</v>
      </c>
    </row>
    <row r="222" spans="1:8" ht="25.5">
      <c r="A222" s="13" t="s">
        <v>121</v>
      </c>
      <c r="B222" s="3" t="s">
        <v>344</v>
      </c>
      <c r="C222" s="35">
        <v>483892</v>
      </c>
      <c r="D222" s="35">
        <v>489692</v>
      </c>
      <c r="E222" s="35">
        <v>107832.62</v>
      </c>
      <c r="F222" s="35">
        <v>193696.11</v>
      </c>
      <c r="G222" s="27">
        <f t="shared" si="15"/>
        <v>22.020498599119446</v>
      </c>
      <c r="H222" s="30">
        <f t="shared" si="14"/>
        <v>381859.38</v>
      </c>
    </row>
    <row r="223" spans="1:8" ht="51">
      <c r="A223" s="17" t="s">
        <v>170</v>
      </c>
      <c r="B223" s="3" t="s">
        <v>208</v>
      </c>
      <c r="C223" s="3">
        <v>5860000</v>
      </c>
      <c r="D223" s="34">
        <v>5860000</v>
      </c>
      <c r="E223" s="34">
        <v>2465224.35</v>
      </c>
      <c r="F223" s="34">
        <v>2442471.86</v>
      </c>
      <c r="G223" s="27">
        <f>E223/D223*100</f>
        <v>42.06867491467577</v>
      </c>
      <c r="H223" s="30">
        <f>D223-E223</f>
        <v>3394775.65</v>
      </c>
    </row>
    <row r="224" spans="1:8" ht="12.75">
      <c r="A224" s="17" t="s">
        <v>172</v>
      </c>
      <c r="B224" s="3" t="s">
        <v>209</v>
      </c>
      <c r="C224" s="34">
        <v>20000</v>
      </c>
      <c r="D224" s="11">
        <v>270000</v>
      </c>
      <c r="E224" s="11">
        <v>0</v>
      </c>
      <c r="F224" s="11">
        <v>0</v>
      </c>
      <c r="G224" s="27">
        <f t="shared" si="15"/>
        <v>0</v>
      </c>
      <c r="H224" s="30">
        <f t="shared" si="14"/>
        <v>270000</v>
      </c>
    </row>
    <row r="225" spans="1:8" ht="51">
      <c r="A225" s="17" t="s">
        <v>157</v>
      </c>
      <c r="B225" s="3" t="s">
        <v>210</v>
      </c>
      <c r="C225" s="34">
        <v>17131521</v>
      </c>
      <c r="D225" s="11">
        <v>12339610.5</v>
      </c>
      <c r="E225" s="3">
        <v>6197027.11</v>
      </c>
      <c r="F225" s="3">
        <v>5877382.67</v>
      </c>
      <c r="G225" s="27">
        <f t="shared" si="15"/>
        <v>50.22060550452545</v>
      </c>
      <c r="H225" s="30">
        <f t="shared" si="14"/>
        <v>6142583.39</v>
      </c>
    </row>
    <row r="226" spans="1:8" ht="12.75">
      <c r="A226" s="17" t="s">
        <v>159</v>
      </c>
      <c r="B226" s="3" t="s">
        <v>211</v>
      </c>
      <c r="C226" s="3">
        <v>700000</v>
      </c>
      <c r="D226" s="11">
        <v>1555000</v>
      </c>
      <c r="E226" s="11">
        <v>0</v>
      </c>
      <c r="F226" s="11">
        <v>128735</v>
      </c>
      <c r="G226" s="27">
        <f t="shared" si="15"/>
        <v>0</v>
      </c>
      <c r="H226" s="30">
        <f t="shared" si="14"/>
        <v>1555000</v>
      </c>
    </row>
    <row r="227" spans="1:8" ht="12.75">
      <c r="A227" s="23" t="s">
        <v>69</v>
      </c>
      <c r="B227" s="23" t="s">
        <v>70</v>
      </c>
      <c r="C227" s="31">
        <f>C228+C229</f>
        <v>870000</v>
      </c>
      <c r="D227" s="31">
        <f>D228+D229</f>
        <v>870000</v>
      </c>
      <c r="E227" s="31">
        <f>E228+E229</f>
        <v>237497.8</v>
      </c>
      <c r="F227" s="31">
        <f>F228+F229</f>
        <v>346887.24</v>
      </c>
      <c r="G227" s="28">
        <f t="shared" si="15"/>
        <v>27.298597701149426</v>
      </c>
      <c r="H227" s="33">
        <f t="shared" si="14"/>
        <v>632502.2</v>
      </c>
    </row>
    <row r="228" spans="1:8" ht="51">
      <c r="A228" s="17" t="s">
        <v>170</v>
      </c>
      <c r="B228" s="3" t="s">
        <v>212</v>
      </c>
      <c r="C228" s="34">
        <v>850000</v>
      </c>
      <c r="D228" s="34">
        <v>850000</v>
      </c>
      <c r="E228" s="34">
        <v>237497.8</v>
      </c>
      <c r="F228" s="34">
        <v>346887.24</v>
      </c>
      <c r="G228" s="27">
        <f t="shared" si="15"/>
        <v>27.94091764705882</v>
      </c>
      <c r="H228" s="30">
        <f t="shared" si="14"/>
        <v>612502.2</v>
      </c>
    </row>
    <row r="229" spans="1:8" ht="12.75">
      <c r="A229" s="17" t="s">
        <v>172</v>
      </c>
      <c r="B229" s="3" t="s">
        <v>213</v>
      </c>
      <c r="C229" s="34">
        <v>20000</v>
      </c>
      <c r="D229" s="34">
        <v>20000</v>
      </c>
      <c r="E229" s="34">
        <v>0</v>
      </c>
      <c r="F229" s="34">
        <v>0</v>
      </c>
      <c r="G229" s="27">
        <f t="shared" si="15"/>
        <v>0</v>
      </c>
      <c r="H229" s="30">
        <f t="shared" si="14"/>
        <v>20000</v>
      </c>
    </row>
    <row r="230" spans="1:8" ht="25.5">
      <c r="A230" s="24" t="s">
        <v>71</v>
      </c>
      <c r="B230" s="23" t="s">
        <v>72</v>
      </c>
      <c r="C230" s="31">
        <f>C231+C236+C232+C233+C234+C235+C237+C238+C239</f>
        <v>11761000</v>
      </c>
      <c r="D230" s="31">
        <f>D231+D236+D232+D233+D234+D235+D237+D238+D239+D240</f>
        <v>14652989.999999998</v>
      </c>
      <c r="E230" s="31">
        <f>E231+E236+E232+E233+E234+E235+E237+E238+E239+E240</f>
        <v>4901545.600000001</v>
      </c>
      <c r="F230" s="31">
        <f>F231+F236+F232+F233+F234+F235+F237+F238+F239+F240</f>
        <v>5070236.009999999</v>
      </c>
      <c r="G230" s="28">
        <f t="shared" si="15"/>
        <v>33.450821982407696</v>
      </c>
      <c r="H230" s="33">
        <f t="shared" si="14"/>
        <v>9751444.399999999</v>
      </c>
    </row>
    <row r="231" spans="1:8" ht="12.75">
      <c r="A231" s="17" t="s">
        <v>132</v>
      </c>
      <c r="B231" s="3" t="s">
        <v>214</v>
      </c>
      <c r="C231" s="34">
        <v>8224800</v>
      </c>
      <c r="D231" s="34">
        <v>8375254</v>
      </c>
      <c r="E231" s="34">
        <v>3423072.58</v>
      </c>
      <c r="F231" s="34">
        <v>3407397.23</v>
      </c>
      <c r="G231" s="27">
        <f t="shared" si="15"/>
        <v>40.87126885942802</v>
      </c>
      <c r="H231" s="30">
        <f t="shared" si="14"/>
        <v>4952181.42</v>
      </c>
    </row>
    <row r="232" spans="1:8" ht="25.5">
      <c r="A232" s="17" t="s">
        <v>186</v>
      </c>
      <c r="B232" s="3" t="s">
        <v>215</v>
      </c>
      <c r="C232" s="34">
        <v>3000</v>
      </c>
      <c r="D232" s="34">
        <v>3000</v>
      </c>
      <c r="E232" s="34">
        <v>287.5</v>
      </c>
      <c r="F232" s="34">
        <v>233.71</v>
      </c>
      <c r="G232" s="27">
        <f t="shared" si="15"/>
        <v>9.583333333333334</v>
      </c>
      <c r="H232" s="30">
        <f aca="true" t="shared" si="22" ref="H232:H282">D232-E232</f>
        <v>2712.5</v>
      </c>
    </row>
    <row r="233" spans="1:8" ht="38.25">
      <c r="A233" s="17" t="s">
        <v>188</v>
      </c>
      <c r="B233" s="3" t="s">
        <v>216</v>
      </c>
      <c r="C233" s="34">
        <v>2475200</v>
      </c>
      <c r="D233" s="34">
        <v>4611504.02</v>
      </c>
      <c r="E233" s="34">
        <v>953194.39</v>
      </c>
      <c r="F233" s="34">
        <v>1279418.42</v>
      </c>
      <c r="G233" s="27">
        <f aca="true" t="shared" si="23" ref="G233:G282">E233/D233*100</f>
        <v>20.669924299447974</v>
      </c>
      <c r="H233" s="30">
        <f t="shared" si="22"/>
        <v>3658309.6299999994</v>
      </c>
    </row>
    <row r="234" spans="1:8" ht="12.75">
      <c r="A234" s="3" t="s">
        <v>114</v>
      </c>
      <c r="B234" s="3" t="s">
        <v>217</v>
      </c>
      <c r="C234" s="34">
        <v>675000</v>
      </c>
      <c r="D234" s="34">
        <v>792668.2</v>
      </c>
      <c r="E234" s="34">
        <v>256111.36</v>
      </c>
      <c r="F234" s="34">
        <v>191034.06</v>
      </c>
      <c r="G234" s="27">
        <f t="shared" si="23"/>
        <v>32.31003337840473</v>
      </c>
      <c r="H234" s="30">
        <f t="shared" si="22"/>
        <v>536556.84</v>
      </c>
    </row>
    <row r="235" spans="1:8" ht="38.25">
      <c r="A235" s="17" t="s">
        <v>220</v>
      </c>
      <c r="B235" s="3" t="s">
        <v>219</v>
      </c>
      <c r="C235" s="34">
        <v>2000</v>
      </c>
      <c r="D235" s="34">
        <v>2000</v>
      </c>
      <c r="E235" s="34">
        <v>0</v>
      </c>
      <c r="F235" s="34">
        <v>0</v>
      </c>
      <c r="G235" s="27">
        <f t="shared" si="23"/>
        <v>0</v>
      </c>
      <c r="H235" s="30">
        <f t="shared" si="22"/>
        <v>2000</v>
      </c>
    </row>
    <row r="236" spans="1:8" ht="12.75">
      <c r="A236" s="3" t="s">
        <v>116</v>
      </c>
      <c r="B236" s="3" t="s">
        <v>218</v>
      </c>
      <c r="C236" s="34">
        <v>199000</v>
      </c>
      <c r="D236" s="34">
        <v>263115.12</v>
      </c>
      <c r="E236" s="34">
        <v>62363.43</v>
      </c>
      <c r="F236" s="34">
        <v>75673.78</v>
      </c>
      <c r="G236" s="27">
        <f t="shared" si="23"/>
        <v>23.70195601073781</v>
      </c>
      <c r="H236" s="30">
        <f t="shared" si="22"/>
        <v>200751.69</v>
      </c>
    </row>
    <row r="237" spans="1:8" ht="25.5">
      <c r="A237" s="13" t="s">
        <v>119</v>
      </c>
      <c r="B237" s="3" t="s">
        <v>221</v>
      </c>
      <c r="C237" s="3">
        <v>130000</v>
      </c>
      <c r="D237" s="34">
        <v>159282.66</v>
      </c>
      <c r="E237" s="34">
        <v>45792.66</v>
      </c>
      <c r="F237" s="34">
        <v>0</v>
      </c>
      <c r="G237" s="27">
        <f t="shared" si="23"/>
        <v>28.749306421678295</v>
      </c>
      <c r="H237" s="30">
        <f t="shared" si="22"/>
        <v>113490</v>
      </c>
    </row>
    <row r="238" spans="1:8" ht="25.5">
      <c r="A238" s="13" t="s">
        <v>121</v>
      </c>
      <c r="B238" s="3" t="s">
        <v>222</v>
      </c>
      <c r="C238" s="3">
        <v>42000</v>
      </c>
      <c r="D238" s="34">
        <v>428882.08</v>
      </c>
      <c r="E238" s="34">
        <v>145601.95</v>
      </c>
      <c r="F238" s="34">
        <v>110652.25</v>
      </c>
      <c r="G238" s="27">
        <f t="shared" si="23"/>
        <v>33.94918015693265</v>
      </c>
      <c r="H238" s="30">
        <f t="shared" si="22"/>
        <v>283280.13</v>
      </c>
    </row>
    <row r="239" spans="1:8" ht="12.75">
      <c r="A239" s="3" t="s">
        <v>125</v>
      </c>
      <c r="B239" s="3" t="s">
        <v>223</v>
      </c>
      <c r="C239" s="3">
        <v>10000</v>
      </c>
      <c r="D239" s="34">
        <v>10000</v>
      </c>
      <c r="E239" s="34">
        <v>7837.81</v>
      </c>
      <c r="F239" s="34">
        <v>5826.56</v>
      </c>
      <c r="G239" s="27">
        <f t="shared" si="23"/>
        <v>78.3781</v>
      </c>
      <c r="H239" s="30">
        <f t="shared" si="22"/>
        <v>2162.1899999999996</v>
      </c>
    </row>
    <row r="240" spans="1:8" ht="12.75">
      <c r="A240" s="3" t="s">
        <v>347</v>
      </c>
      <c r="B240" s="3" t="s">
        <v>348</v>
      </c>
      <c r="C240" s="3"/>
      <c r="D240" s="34">
        <v>7283.92</v>
      </c>
      <c r="E240" s="34">
        <v>7283.92</v>
      </c>
      <c r="F240" s="34"/>
      <c r="G240" s="27">
        <f t="shared" si="23"/>
        <v>100</v>
      </c>
      <c r="H240" s="30">
        <f t="shared" si="22"/>
        <v>0</v>
      </c>
    </row>
    <row r="241" spans="1:8" ht="12.75">
      <c r="A241" s="1" t="s">
        <v>73</v>
      </c>
      <c r="B241" s="1" t="s">
        <v>74</v>
      </c>
      <c r="C241" s="33">
        <f aca="true" t="shared" si="24" ref="C241:F242">C242</f>
        <v>80000</v>
      </c>
      <c r="D241" s="33">
        <f t="shared" si="24"/>
        <v>1211940</v>
      </c>
      <c r="E241" s="33">
        <f t="shared" si="24"/>
        <v>26000</v>
      </c>
      <c r="F241" s="33">
        <f t="shared" si="24"/>
        <v>16000</v>
      </c>
      <c r="G241" s="28">
        <f t="shared" si="23"/>
        <v>2.1453207254484545</v>
      </c>
      <c r="H241" s="33">
        <f t="shared" si="22"/>
        <v>1185940</v>
      </c>
    </row>
    <row r="242" spans="1:8" ht="12.75">
      <c r="A242" s="23" t="s">
        <v>75</v>
      </c>
      <c r="B242" s="23" t="s">
        <v>76</v>
      </c>
      <c r="C242" s="31">
        <f t="shared" si="24"/>
        <v>80000</v>
      </c>
      <c r="D242" s="31">
        <f>D243+D244</f>
        <v>1211940</v>
      </c>
      <c r="E242" s="31">
        <f>E243+E244</f>
        <v>26000</v>
      </c>
      <c r="F242" s="31">
        <f>F243+F244</f>
        <v>16000</v>
      </c>
      <c r="G242" s="28">
        <f t="shared" si="23"/>
        <v>2.1453207254484545</v>
      </c>
      <c r="H242" s="33">
        <f t="shared" si="22"/>
        <v>1185940</v>
      </c>
    </row>
    <row r="243" spans="1:8" ht="25.5">
      <c r="A243" s="13" t="s">
        <v>121</v>
      </c>
      <c r="B243" s="3" t="s">
        <v>237</v>
      </c>
      <c r="C243" s="36">
        <v>80000</v>
      </c>
      <c r="D243" s="35">
        <v>811940</v>
      </c>
      <c r="E243" s="35">
        <v>26000</v>
      </c>
      <c r="F243" s="35">
        <v>16000</v>
      </c>
      <c r="G243" s="27">
        <f>E243/D243*100</f>
        <v>3.202207059634948</v>
      </c>
      <c r="H243" s="30">
        <f>D243-E243</f>
        <v>785940</v>
      </c>
    </row>
    <row r="244" spans="1:8" ht="38.25">
      <c r="A244" s="17" t="s">
        <v>164</v>
      </c>
      <c r="B244" s="3" t="s">
        <v>366</v>
      </c>
      <c r="C244" s="36"/>
      <c r="D244" s="35">
        <v>400000</v>
      </c>
      <c r="E244" s="35"/>
      <c r="F244" s="35"/>
      <c r="G244" s="27"/>
      <c r="H244" s="30"/>
    </row>
    <row r="245" spans="1:8" ht="12.75">
      <c r="A245" s="1" t="s">
        <v>77</v>
      </c>
      <c r="B245" s="1" t="s">
        <v>78</v>
      </c>
      <c r="C245" s="33">
        <f>C246+C248+C249+C247+C250+C251</f>
        <v>33259945</v>
      </c>
      <c r="D245" s="33">
        <f>D246+D248+D249+D247+D250+D251</f>
        <v>33679194.78</v>
      </c>
      <c r="E245" s="33">
        <f>E246+E248+E249+E247+E250+E251</f>
        <v>9282055.68</v>
      </c>
      <c r="F245" s="33">
        <f>F246+F248+F249+F247+F250+F251</f>
        <v>10501302.63</v>
      </c>
      <c r="G245" s="28">
        <f t="shared" si="23"/>
        <v>27.560206651710217</v>
      </c>
      <c r="H245" s="33">
        <f t="shared" si="22"/>
        <v>24397139.1</v>
      </c>
    </row>
    <row r="246" spans="1:8" ht="12.75">
      <c r="A246" s="17" t="s">
        <v>238</v>
      </c>
      <c r="B246" s="3" t="s">
        <v>250</v>
      </c>
      <c r="C246" s="35">
        <f>C253</f>
        <v>1015845</v>
      </c>
      <c r="D246" s="35">
        <f>D253</f>
        <v>1045094.78</v>
      </c>
      <c r="E246" s="35">
        <f>E253</f>
        <v>354482.19</v>
      </c>
      <c r="F246" s="35">
        <f>F253</f>
        <v>201347.45</v>
      </c>
      <c r="G246" s="27">
        <f t="shared" si="23"/>
        <v>33.91866429569192</v>
      </c>
      <c r="H246" s="30">
        <f t="shared" si="22"/>
        <v>690612.5900000001</v>
      </c>
    </row>
    <row r="247" spans="1:8" ht="25.5">
      <c r="A247" s="17" t="s">
        <v>244</v>
      </c>
      <c r="B247" s="3" t="s">
        <v>251</v>
      </c>
      <c r="C247" s="35">
        <f>C258</f>
        <v>10669100</v>
      </c>
      <c r="D247" s="35">
        <f>D258</f>
        <v>10669100</v>
      </c>
      <c r="E247" s="35">
        <f>E258</f>
        <v>3029237.7</v>
      </c>
      <c r="F247" s="35">
        <f>F258</f>
        <v>3389934.57</v>
      </c>
      <c r="G247" s="27">
        <f>E247/D247*100</f>
        <v>28.392626369609435</v>
      </c>
      <c r="H247" s="30">
        <f>D247-E247</f>
        <v>7639862.3</v>
      </c>
    </row>
    <row r="248" spans="1:8" ht="38.25">
      <c r="A248" s="17" t="s">
        <v>240</v>
      </c>
      <c r="B248" s="3" t="s">
        <v>252</v>
      </c>
      <c r="C248" s="35">
        <f aca="true" t="shared" si="25" ref="C248:E249">C255</f>
        <v>11402100</v>
      </c>
      <c r="D248" s="35">
        <f t="shared" si="25"/>
        <v>11632100</v>
      </c>
      <c r="E248" s="35">
        <f t="shared" si="25"/>
        <v>4851160.93</v>
      </c>
      <c r="F248" s="35">
        <f>F255</f>
        <v>5461340.62</v>
      </c>
      <c r="G248" s="27">
        <f t="shared" si="23"/>
        <v>41.704945194762765</v>
      </c>
      <c r="H248" s="30">
        <f t="shared" si="22"/>
        <v>6780939.07</v>
      </c>
    </row>
    <row r="249" spans="1:8" ht="12.75">
      <c r="A249" s="3" t="s">
        <v>242</v>
      </c>
      <c r="B249" s="3" t="s">
        <v>253</v>
      </c>
      <c r="C249" s="35">
        <f t="shared" si="25"/>
        <v>5063200</v>
      </c>
      <c r="D249" s="35">
        <f t="shared" si="25"/>
        <v>5063200</v>
      </c>
      <c r="E249" s="35">
        <f t="shared" si="25"/>
        <v>0</v>
      </c>
      <c r="F249" s="35">
        <f>F256</f>
        <v>0</v>
      </c>
      <c r="G249" s="27">
        <f t="shared" si="23"/>
        <v>0</v>
      </c>
      <c r="H249" s="30">
        <f t="shared" si="22"/>
        <v>5063200</v>
      </c>
    </row>
    <row r="250" spans="1:8" ht="25.5">
      <c r="A250" s="17" t="s">
        <v>246</v>
      </c>
      <c r="B250" s="3" t="s">
        <v>254</v>
      </c>
      <c r="C250" s="35">
        <f aca="true" t="shared" si="26" ref="C250:E251">C259</f>
        <v>1384200</v>
      </c>
      <c r="D250" s="35">
        <f t="shared" si="26"/>
        <v>1544200</v>
      </c>
      <c r="E250" s="35">
        <f t="shared" si="26"/>
        <v>32250</v>
      </c>
      <c r="F250" s="35">
        <f>F259</f>
        <v>148996</v>
      </c>
      <c r="G250" s="27">
        <f t="shared" si="23"/>
        <v>2.0884600440357466</v>
      </c>
      <c r="H250" s="30">
        <f t="shared" si="22"/>
        <v>1511950</v>
      </c>
    </row>
    <row r="251" spans="1:8" ht="12.75">
      <c r="A251" s="3" t="s">
        <v>248</v>
      </c>
      <c r="B251" s="3" t="s">
        <v>255</v>
      </c>
      <c r="C251" s="35">
        <f t="shared" si="26"/>
        <v>3725500</v>
      </c>
      <c r="D251" s="35">
        <f t="shared" si="26"/>
        <v>3725500</v>
      </c>
      <c r="E251" s="35">
        <f t="shared" si="26"/>
        <v>1014924.86</v>
      </c>
      <c r="F251" s="35">
        <f>F260</f>
        <v>1299683.99</v>
      </c>
      <c r="G251" s="27">
        <f t="shared" si="23"/>
        <v>27.242648235136222</v>
      </c>
      <c r="H251" s="30">
        <f t="shared" si="22"/>
        <v>2710575.14</v>
      </c>
    </row>
    <row r="252" spans="1:8" ht="12.75">
      <c r="A252" s="23" t="s">
        <v>79</v>
      </c>
      <c r="B252" s="23" t="s">
        <v>80</v>
      </c>
      <c r="C252" s="31">
        <f>C253</f>
        <v>1015845</v>
      </c>
      <c r="D252" s="31">
        <f>D253</f>
        <v>1045094.78</v>
      </c>
      <c r="E252" s="31">
        <f>E253</f>
        <v>354482.19</v>
      </c>
      <c r="F252" s="31">
        <f>F253</f>
        <v>201347.45</v>
      </c>
      <c r="G252" s="28">
        <f t="shared" si="23"/>
        <v>33.91866429569192</v>
      </c>
      <c r="H252" s="33">
        <f t="shared" si="22"/>
        <v>690612.5900000001</v>
      </c>
    </row>
    <row r="253" spans="1:8" ht="12.75">
      <c r="A253" s="17" t="s">
        <v>238</v>
      </c>
      <c r="B253" s="3" t="s">
        <v>239</v>
      </c>
      <c r="C253" s="3">
        <v>1015845</v>
      </c>
      <c r="D253" s="34">
        <v>1045094.78</v>
      </c>
      <c r="E253" s="34">
        <v>354482.19</v>
      </c>
      <c r="F253" s="34">
        <v>201347.45</v>
      </c>
      <c r="G253" s="27">
        <f t="shared" si="23"/>
        <v>33.91866429569192</v>
      </c>
      <c r="H253" s="30">
        <f t="shared" si="22"/>
        <v>690612.5900000001</v>
      </c>
    </row>
    <row r="254" spans="1:8" ht="12.75">
      <c r="A254" s="23" t="s">
        <v>81</v>
      </c>
      <c r="B254" s="23" t="s">
        <v>82</v>
      </c>
      <c r="C254" s="31">
        <f>C256+C255</f>
        <v>16465300</v>
      </c>
      <c r="D254" s="31">
        <f>D256+D255</f>
        <v>16695300</v>
      </c>
      <c r="E254" s="31">
        <f>E256+E255</f>
        <v>4851160.93</v>
      </c>
      <c r="F254" s="31">
        <f>F256+F255</f>
        <v>5461340.62</v>
      </c>
      <c r="G254" s="28">
        <f t="shared" si="23"/>
        <v>29.057045575700947</v>
      </c>
      <c r="H254" s="33">
        <f t="shared" si="22"/>
        <v>11844139.07</v>
      </c>
    </row>
    <row r="255" spans="1:8" ht="38.25">
      <c r="A255" s="17" t="s">
        <v>240</v>
      </c>
      <c r="B255" s="3" t="s">
        <v>241</v>
      </c>
      <c r="C255" s="35">
        <v>11402100</v>
      </c>
      <c r="D255" s="35">
        <v>11632100</v>
      </c>
      <c r="E255" s="35">
        <v>4851160.93</v>
      </c>
      <c r="F255" s="35">
        <v>5461340.62</v>
      </c>
      <c r="G255" s="27">
        <f>E255/D255*100</f>
        <v>41.704945194762765</v>
      </c>
      <c r="H255" s="30">
        <f>D255-E255</f>
        <v>6780939.07</v>
      </c>
    </row>
    <row r="256" spans="1:8" ht="12.75">
      <c r="A256" s="3" t="s">
        <v>242</v>
      </c>
      <c r="B256" s="3" t="s">
        <v>243</v>
      </c>
      <c r="C256" s="3">
        <v>5063200</v>
      </c>
      <c r="D256" s="34">
        <v>5063200</v>
      </c>
      <c r="E256" s="34">
        <v>0</v>
      </c>
      <c r="F256" s="34">
        <v>0</v>
      </c>
      <c r="G256" s="27">
        <f t="shared" si="23"/>
        <v>0</v>
      </c>
      <c r="H256" s="30">
        <f t="shared" si="22"/>
        <v>5063200</v>
      </c>
    </row>
    <row r="257" spans="1:8" ht="12.75">
      <c r="A257" s="23" t="s">
        <v>83</v>
      </c>
      <c r="B257" s="23" t="s">
        <v>84</v>
      </c>
      <c r="C257" s="31">
        <f>C258+C259+C260</f>
        <v>15778800</v>
      </c>
      <c r="D257" s="31">
        <f>D258+D259+D260</f>
        <v>15938800</v>
      </c>
      <c r="E257" s="31">
        <f>E258+E259+E260</f>
        <v>4076412.56</v>
      </c>
      <c r="F257" s="31">
        <f>F258+F259+F260</f>
        <v>4838614.56</v>
      </c>
      <c r="G257" s="28">
        <f t="shared" si="23"/>
        <v>25.575404421913824</v>
      </c>
      <c r="H257" s="33">
        <f t="shared" si="22"/>
        <v>11862387.44</v>
      </c>
    </row>
    <row r="258" spans="1:8" ht="25.5">
      <c r="A258" s="17" t="s">
        <v>244</v>
      </c>
      <c r="B258" s="3" t="s">
        <v>245</v>
      </c>
      <c r="C258" s="34">
        <v>10669100</v>
      </c>
      <c r="D258" s="34">
        <v>10669100</v>
      </c>
      <c r="E258" s="34">
        <v>3029237.7</v>
      </c>
      <c r="F258" s="34">
        <v>3389934.57</v>
      </c>
      <c r="G258" s="27">
        <f t="shared" si="23"/>
        <v>28.392626369609435</v>
      </c>
      <c r="H258" s="30">
        <f t="shared" si="22"/>
        <v>7639862.3</v>
      </c>
    </row>
    <row r="259" spans="1:8" ht="25.5">
      <c r="A259" s="17" t="s">
        <v>246</v>
      </c>
      <c r="B259" s="3" t="s">
        <v>247</v>
      </c>
      <c r="C259" s="34">
        <v>1384200</v>
      </c>
      <c r="D259" s="34">
        <v>1544200</v>
      </c>
      <c r="E259" s="34">
        <v>32250</v>
      </c>
      <c r="F259" s="34">
        <v>148996</v>
      </c>
      <c r="G259" s="27">
        <f t="shared" si="23"/>
        <v>2.0884600440357466</v>
      </c>
      <c r="H259" s="30">
        <f t="shared" si="22"/>
        <v>1511950</v>
      </c>
    </row>
    <row r="260" spans="1:8" ht="12.75">
      <c r="A260" s="3" t="s">
        <v>248</v>
      </c>
      <c r="B260" s="3" t="s">
        <v>249</v>
      </c>
      <c r="C260" s="3">
        <v>3725500</v>
      </c>
      <c r="D260" s="34">
        <v>3725500</v>
      </c>
      <c r="E260" s="34">
        <v>1014924.86</v>
      </c>
      <c r="F260" s="34">
        <v>1299683.99</v>
      </c>
      <c r="G260" s="27">
        <f t="shared" si="23"/>
        <v>27.242648235136222</v>
      </c>
      <c r="H260" s="30">
        <f t="shared" si="22"/>
        <v>2710575.14</v>
      </c>
    </row>
    <row r="261" spans="1:8" ht="12.75">
      <c r="A261" s="1" t="s">
        <v>85</v>
      </c>
      <c r="B261" s="1" t="s">
        <v>86</v>
      </c>
      <c r="C261" s="33">
        <f>C262+C266+C268+C263+C264+C265</f>
        <v>7890000</v>
      </c>
      <c r="D261" s="33">
        <f>D262+D266+D268+D263+D264+D265+D267</f>
        <v>8096895</v>
      </c>
      <c r="E261" s="33">
        <f>E262+E266+E268+E263+E264+E265+E267</f>
        <v>2284044.12</v>
      </c>
      <c r="F261" s="33">
        <f>F262+F266+F268+F263+F264+F265+F267</f>
        <v>2462974.6100000003</v>
      </c>
      <c r="G261" s="28">
        <f t="shared" si="23"/>
        <v>28.20888896299137</v>
      </c>
      <c r="H261" s="33">
        <f t="shared" si="22"/>
        <v>5812850.88</v>
      </c>
    </row>
    <row r="262" spans="1:8" ht="12.75">
      <c r="A262" s="3" t="s">
        <v>114</v>
      </c>
      <c r="B262" s="3" t="s">
        <v>279</v>
      </c>
      <c r="C262" s="35">
        <f aca="true" t="shared" si="27" ref="C262:E264">C276</f>
        <v>744000</v>
      </c>
      <c r="D262" s="35">
        <f t="shared" si="27"/>
        <v>744000</v>
      </c>
      <c r="E262" s="35">
        <f t="shared" si="27"/>
        <v>195062.65</v>
      </c>
      <c r="F262" s="35">
        <f>F276</f>
        <v>284424.95</v>
      </c>
      <c r="G262" s="27">
        <f t="shared" si="23"/>
        <v>26.21809811827957</v>
      </c>
      <c r="H262" s="30">
        <f t="shared" si="22"/>
        <v>548937.35</v>
      </c>
    </row>
    <row r="263" spans="1:8" ht="38.25">
      <c r="A263" s="17" t="s">
        <v>220</v>
      </c>
      <c r="B263" s="3" t="s">
        <v>280</v>
      </c>
      <c r="C263" s="35">
        <f t="shared" si="27"/>
        <v>2000</v>
      </c>
      <c r="D263" s="35">
        <f t="shared" si="27"/>
        <v>2000</v>
      </c>
      <c r="E263" s="35">
        <f t="shared" si="27"/>
        <v>0</v>
      </c>
      <c r="F263" s="35">
        <f>F277</f>
        <v>0</v>
      </c>
      <c r="G263" s="27">
        <f t="shared" si="23"/>
        <v>0</v>
      </c>
      <c r="H263" s="30">
        <f t="shared" si="22"/>
        <v>2000</v>
      </c>
    </row>
    <row r="264" spans="1:8" ht="12.75">
      <c r="A264" s="3" t="s">
        <v>116</v>
      </c>
      <c r="B264" s="3" t="s">
        <v>281</v>
      </c>
      <c r="C264" s="35">
        <f t="shared" si="27"/>
        <v>225000</v>
      </c>
      <c r="D264" s="35">
        <f t="shared" si="27"/>
        <v>225000</v>
      </c>
      <c r="E264" s="35">
        <f t="shared" si="27"/>
        <v>36571</v>
      </c>
      <c r="F264" s="35">
        <f>F278</f>
        <v>75002.82</v>
      </c>
      <c r="G264" s="27">
        <f t="shared" si="23"/>
        <v>16.253777777777778</v>
      </c>
      <c r="H264" s="30">
        <f t="shared" si="22"/>
        <v>188429</v>
      </c>
    </row>
    <row r="265" spans="1:8" ht="25.5">
      <c r="A265" s="13" t="s">
        <v>121</v>
      </c>
      <c r="B265" s="3" t="s">
        <v>282</v>
      </c>
      <c r="C265" s="35">
        <f>C270+C274+C279</f>
        <v>1232000</v>
      </c>
      <c r="D265" s="35">
        <f>D270+D274+D279</f>
        <v>1258700</v>
      </c>
      <c r="E265" s="35">
        <f>E270+E274+E279</f>
        <v>318109.67</v>
      </c>
      <c r="F265" s="35">
        <f>F270+F274+F279</f>
        <v>434081.29000000004</v>
      </c>
      <c r="G265" s="27">
        <f t="shared" si="23"/>
        <v>25.272874394216256</v>
      </c>
      <c r="H265" s="30">
        <f t="shared" si="22"/>
        <v>940590.3300000001</v>
      </c>
    </row>
    <row r="266" spans="1:8" ht="51">
      <c r="A266" s="17" t="s">
        <v>157</v>
      </c>
      <c r="B266" s="3" t="s">
        <v>283</v>
      </c>
      <c r="C266" s="35">
        <f>C271</f>
        <v>5685000</v>
      </c>
      <c r="D266" s="35">
        <f>D271</f>
        <v>5678000</v>
      </c>
      <c r="E266" s="35">
        <f>E271</f>
        <v>1732965.76</v>
      </c>
      <c r="F266" s="35">
        <f>F271</f>
        <v>1659465.55</v>
      </c>
      <c r="G266" s="27">
        <f t="shared" si="23"/>
        <v>30.520707291299754</v>
      </c>
      <c r="H266" s="30">
        <f t="shared" si="22"/>
        <v>3945034.24</v>
      </c>
    </row>
    <row r="267" spans="1:8" ht="12.75">
      <c r="A267" s="17" t="s">
        <v>159</v>
      </c>
      <c r="B267" s="3" t="s">
        <v>368</v>
      </c>
      <c r="C267" s="35"/>
      <c r="D267" s="35">
        <f>D272</f>
        <v>187195</v>
      </c>
      <c r="E267" s="35"/>
      <c r="F267" s="35">
        <f>F272</f>
        <v>8500</v>
      </c>
      <c r="G267" s="27"/>
      <c r="H267" s="30"/>
    </row>
    <row r="268" spans="1:8" ht="12.75">
      <c r="A268" s="3" t="s">
        <v>125</v>
      </c>
      <c r="B268" s="3" t="s">
        <v>284</v>
      </c>
      <c r="C268" s="35">
        <f>C280</f>
        <v>2000</v>
      </c>
      <c r="D268" s="35">
        <f>D280</f>
        <v>2000</v>
      </c>
      <c r="E268" s="35">
        <f>E280</f>
        <v>1335.04</v>
      </c>
      <c r="F268" s="35">
        <f>F280</f>
        <v>1500</v>
      </c>
      <c r="G268" s="27">
        <f t="shared" si="23"/>
        <v>66.752</v>
      </c>
      <c r="H268" s="30">
        <f t="shared" si="22"/>
        <v>664.96</v>
      </c>
    </row>
    <row r="269" spans="1:8" ht="12.75">
      <c r="A269" s="23" t="s">
        <v>87</v>
      </c>
      <c r="B269" s="23" t="s">
        <v>88</v>
      </c>
      <c r="C269" s="31">
        <f>C270+C271</f>
        <v>6460000</v>
      </c>
      <c r="D269" s="31">
        <f>D270+D271+D272</f>
        <v>6640195</v>
      </c>
      <c r="E269" s="31">
        <f>E270+E271+E272</f>
        <v>1879554.06</v>
      </c>
      <c r="F269" s="31">
        <f>F270+F271+F272</f>
        <v>1879769.19</v>
      </c>
      <c r="G269" s="28">
        <f t="shared" si="23"/>
        <v>28.305705781230824</v>
      </c>
      <c r="H269" s="33">
        <f t="shared" si="22"/>
        <v>4760640.9399999995</v>
      </c>
    </row>
    <row r="270" spans="1:8" ht="25.5">
      <c r="A270" s="13" t="s">
        <v>121</v>
      </c>
      <c r="B270" s="3" t="s">
        <v>256</v>
      </c>
      <c r="C270" s="3">
        <v>775000</v>
      </c>
      <c r="D270" s="34">
        <v>775000</v>
      </c>
      <c r="E270" s="34">
        <v>146588.3</v>
      </c>
      <c r="F270" s="34">
        <v>211803.64</v>
      </c>
      <c r="G270" s="27">
        <f t="shared" si="23"/>
        <v>18.914619354838706</v>
      </c>
      <c r="H270" s="30">
        <f t="shared" si="22"/>
        <v>628411.7</v>
      </c>
    </row>
    <row r="271" spans="1:8" ht="51">
      <c r="A271" s="17" t="s">
        <v>157</v>
      </c>
      <c r="B271" s="3" t="s">
        <v>257</v>
      </c>
      <c r="C271" s="3">
        <v>5685000</v>
      </c>
      <c r="D271" s="34">
        <v>5678000</v>
      </c>
      <c r="E271" s="34">
        <v>1732965.76</v>
      </c>
      <c r="F271" s="34">
        <v>1659465.55</v>
      </c>
      <c r="G271" s="27">
        <f t="shared" si="23"/>
        <v>30.520707291299754</v>
      </c>
      <c r="H271" s="30">
        <f t="shared" si="22"/>
        <v>3945034.24</v>
      </c>
    </row>
    <row r="272" spans="1:8" ht="12.75">
      <c r="A272" s="17" t="s">
        <v>159</v>
      </c>
      <c r="B272" s="3" t="s">
        <v>367</v>
      </c>
      <c r="C272" s="3"/>
      <c r="D272" s="34">
        <v>187195</v>
      </c>
      <c r="E272" s="34"/>
      <c r="F272" s="34">
        <v>8500</v>
      </c>
      <c r="G272" s="27"/>
      <c r="H272" s="30"/>
    </row>
    <row r="273" spans="1:8" ht="12.75">
      <c r="A273" s="23" t="s">
        <v>89</v>
      </c>
      <c r="B273" s="23" t="s">
        <v>90</v>
      </c>
      <c r="C273" s="31">
        <f>C274</f>
        <v>200000</v>
      </c>
      <c r="D273" s="31">
        <f>D274</f>
        <v>200000</v>
      </c>
      <c r="E273" s="31">
        <f>E274</f>
        <v>122165</v>
      </c>
      <c r="F273" s="31">
        <f>F274</f>
        <v>132902.31</v>
      </c>
      <c r="G273" s="28">
        <f t="shared" si="23"/>
        <v>61.082499999999996</v>
      </c>
      <c r="H273" s="33">
        <f t="shared" si="22"/>
        <v>77835</v>
      </c>
    </row>
    <row r="274" spans="1:8" ht="25.5">
      <c r="A274" s="13" t="s">
        <v>121</v>
      </c>
      <c r="B274" s="3" t="s">
        <v>258</v>
      </c>
      <c r="C274" s="3">
        <v>200000</v>
      </c>
      <c r="D274" s="34">
        <v>200000</v>
      </c>
      <c r="E274" s="34">
        <v>122165</v>
      </c>
      <c r="F274" s="34">
        <v>132902.31</v>
      </c>
      <c r="G274" s="27">
        <f>E274/D274*100</f>
        <v>61.082499999999996</v>
      </c>
      <c r="H274" s="30">
        <f>D274-E274</f>
        <v>77835</v>
      </c>
    </row>
    <row r="275" spans="1:8" ht="25.5">
      <c r="A275" s="24" t="s">
        <v>91</v>
      </c>
      <c r="B275" s="23" t="s">
        <v>92</v>
      </c>
      <c r="C275" s="31">
        <f>C276+C280+C277+C278+C279</f>
        <v>1230000</v>
      </c>
      <c r="D275" s="31">
        <f>D276+D280+D277+D278+D279</f>
        <v>1256700</v>
      </c>
      <c r="E275" s="31">
        <f>E276+E280+E277+E278+E279</f>
        <v>282325.06</v>
      </c>
      <c r="F275" s="31">
        <f>F276+F280+F277+F278+F279</f>
        <v>450303.11</v>
      </c>
      <c r="G275" s="28">
        <f t="shared" si="23"/>
        <v>22.465589241664677</v>
      </c>
      <c r="H275" s="33">
        <f t="shared" si="22"/>
        <v>974374.94</v>
      </c>
    </row>
    <row r="276" spans="1:8" ht="12.75">
      <c r="A276" s="3" t="s">
        <v>114</v>
      </c>
      <c r="B276" s="3" t="s">
        <v>259</v>
      </c>
      <c r="C276" s="34">
        <v>744000</v>
      </c>
      <c r="D276" s="34">
        <v>744000</v>
      </c>
      <c r="E276" s="34">
        <v>195062.65</v>
      </c>
      <c r="F276" s="34">
        <v>284424.95</v>
      </c>
      <c r="G276" s="27">
        <f t="shared" si="23"/>
        <v>26.21809811827957</v>
      </c>
      <c r="H276" s="30">
        <f t="shared" si="22"/>
        <v>548937.35</v>
      </c>
    </row>
    <row r="277" spans="1:8" ht="38.25">
      <c r="A277" s="17" t="s">
        <v>220</v>
      </c>
      <c r="B277" s="3" t="s">
        <v>260</v>
      </c>
      <c r="C277" s="34">
        <v>2000</v>
      </c>
      <c r="D277" s="34">
        <v>2000</v>
      </c>
      <c r="E277" s="34">
        <v>0</v>
      </c>
      <c r="F277" s="34">
        <v>0</v>
      </c>
      <c r="G277" s="27">
        <f t="shared" si="23"/>
        <v>0</v>
      </c>
      <c r="H277" s="30">
        <f t="shared" si="22"/>
        <v>2000</v>
      </c>
    </row>
    <row r="278" spans="1:8" ht="12.75">
      <c r="A278" s="3" t="s">
        <v>116</v>
      </c>
      <c r="B278" s="3" t="s">
        <v>261</v>
      </c>
      <c r="C278" s="34">
        <v>225000</v>
      </c>
      <c r="D278" s="34">
        <v>225000</v>
      </c>
      <c r="E278" s="34">
        <v>36571</v>
      </c>
      <c r="F278" s="34">
        <v>75002.82</v>
      </c>
      <c r="G278" s="27">
        <f t="shared" si="23"/>
        <v>16.253777777777778</v>
      </c>
      <c r="H278" s="30">
        <f t="shared" si="22"/>
        <v>188429</v>
      </c>
    </row>
    <row r="279" spans="1:8" ht="25.5">
      <c r="A279" s="13" t="s">
        <v>121</v>
      </c>
      <c r="B279" s="3" t="s">
        <v>262</v>
      </c>
      <c r="C279" s="34">
        <v>257000</v>
      </c>
      <c r="D279" s="34">
        <v>283700</v>
      </c>
      <c r="E279" s="34">
        <v>49356.37</v>
      </c>
      <c r="F279" s="34">
        <v>89375.34</v>
      </c>
      <c r="G279" s="27">
        <f t="shared" si="23"/>
        <v>17.39738103630596</v>
      </c>
      <c r="H279" s="30">
        <f t="shared" si="22"/>
        <v>234343.63</v>
      </c>
    </row>
    <row r="280" spans="1:8" ht="12.75">
      <c r="A280" s="3" t="s">
        <v>125</v>
      </c>
      <c r="B280" s="3" t="s">
        <v>263</v>
      </c>
      <c r="C280" s="34">
        <v>2000</v>
      </c>
      <c r="D280" s="34">
        <v>2000</v>
      </c>
      <c r="E280" s="34">
        <v>1335.04</v>
      </c>
      <c r="F280" s="34">
        <v>1500</v>
      </c>
      <c r="G280" s="27">
        <f t="shared" si="23"/>
        <v>66.752</v>
      </c>
      <c r="H280" s="30">
        <f t="shared" si="22"/>
        <v>664.96</v>
      </c>
    </row>
    <row r="281" spans="1:8" ht="12.75">
      <c r="A281" s="1" t="s">
        <v>93</v>
      </c>
      <c r="B281" s="1" t="s">
        <v>94</v>
      </c>
      <c r="C281" s="33">
        <f aca="true" t="shared" si="28" ref="C281:F282">C282</f>
        <v>200000</v>
      </c>
      <c r="D281" s="33">
        <f t="shared" si="28"/>
        <v>400000</v>
      </c>
      <c r="E281" s="33">
        <f t="shared" si="28"/>
        <v>0</v>
      </c>
      <c r="F281" s="33">
        <f t="shared" si="28"/>
        <v>0</v>
      </c>
      <c r="G281" s="28">
        <f t="shared" si="23"/>
        <v>0</v>
      </c>
      <c r="H281" s="33">
        <f t="shared" si="22"/>
        <v>400000</v>
      </c>
    </row>
    <row r="282" spans="1:8" ht="12.75">
      <c r="A282" s="23" t="s">
        <v>95</v>
      </c>
      <c r="B282" s="23" t="s">
        <v>96</v>
      </c>
      <c r="C282" s="31">
        <f t="shared" si="28"/>
        <v>200000</v>
      </c>
      <c r="D282" s="31">
        <f t="shared" si="28"/>
        <v>400000</v>
      </c>
      <c r="E282" s="31">
        <f t="shared" si="28"/>
        <v>0</v>
      </c>
      <c r="F282" s="31">
        <f t="shared" si="28"/>
        <v>0</v>
      </c>
      <c r="G282" s="28">
        <f t="shared" si="23"/>
        <v>0</v>
      </c>
      <c r="H282" s="33">
        <f t="shared" si="22"/>
        <v>400000</v>
      </c>
    </row>
    <row r="283" spans="1:8" ht="51">
      <c r="A283" s="17" t="s">
        <v>264</v>
      </c>
      <c r="B283" s="3" t="s">
        <v>265</v>
      </c>
      <c r="C283" s="3">
        <v>200000</v>
      </c>
      <c r="D283" s="34">
        <v>400000</v>
      </c>
      <c r="E283" s="34">
        <v>0</v>
      </c>
      <c r="F283" s="34">
        <v>0</v>
      </c>
      <c r="G283" s="27">
        <f>E283/D283*100</f>
        <v>0</v>
      </c>
      <c r="H283" s="30">
        <f>D283-E283</f>
        <v>400000</v>
      </c>
    </row>
    <row r="284" spans="1:8" ht="51">
      <c r="A284" s="14" t="s">
        <v>97</v>
      </c>
      <c r="B284" s="1" t="s">
        <v>98</v>
      </c>
      <c r="C284" s="33">
        <f aca="true" t="shared" si="29" ref="C284:F285">C285</f>
        <v>0</v>
      </c>
      <c r="D284" s="33">
        <f>D285+D288</f>
        <v>0</v>
      </c>
      <c r="E284" s="33">
        <f>E285+E288</f>
        <v>0</v>
      </c>
      <c r="F284" s="33">
        <f>F285+F288</f>
        <v>0</v>
      </c>
      <c r="G284" s="28"/>
      <c r="H284" s="33">
        <f>D284-E284</f>
        <v>0</v>
      </c>
    </row>
    <row r="285" spans="1:8" ht="38.25">
      <c r="A285" s="14" t="s">
        <v>99</v>
      </c>
      <c r="B285" s="1" t="s">
        <v>100</v>
      </c>
      <c r="C285" s="33">
        <f t="shared" si="29"/>
        <v>0</v>
      </c>
      <c r="D285" s="33">
        <f t="shared" si="29"/>
        <v>0</v>
      </c>
      <c r="E285" s="33">
        <f t="shared" si="29"/>
        <v>0</v>
      </c>
      <c r="F285" s="33">
        <f t="shared" si="29"/>
        <v>0</v>
      </c>
      <c r="G285" s="28"/>
      <c r="H285" s="33">
        <f>D285-E285</f>
        <v>0</v>
      </c>
    </row>
    <row r="286" spans="1:8" ht="25.5">
      <c r="A286" s="22" t="s">
        <v>266</v>
      </c>
      <c r="B286" s="3" t="s">
        <v>267</v>
      </c>
      <c r="C286" s="34"/>
      <c r="D286" s="34"/>
      <c r="E286" s="34"/>
      <c r="F286" s="34"/>
      <c r="G286" s="27"/>
      <c r="H286" s="30">
        <f>D286-E286</f>
        <v>0</v>
      </c>
    </row>
    <row r="287" spans="1:8" s="4" customFormat="1" ht="12.75">
      <c r="A287" s="14" t="s">
        <v>110</v>
      </c>
      <c r="B287" s="1" t="s">
        <v>111</v>
      </c>
      <c r="C287" s="33"/>
      <c r="D287" s="33"/>
      <c r="E287" s="33"/>
      <c r="F287" s="33"/>
      <c r="G287" s="28"/>
      <c r="H287" s="33"/>
    </row>
    <row r="288" spans="1:8" s="4" customFormat="1" ht="12.75">
      <c r="A288" s="14" t="s">
        <v>106</v>
      </c>
      <c r="B288" s="1" t="s">
        <v>107</v>
      </c>
      <c r="C288" s="1"/>
      <c r="D288" s="33"/>
      <c r="E288" s="33"/>
      <c r="F288" s="33"/>
      <c r="G288" s="28"/>
      <c r="H288" s="33"/>
    </row>
    <row r="289" spans="1:8" ht="12.75">
      <c r="A289" s="17" t="s">
        <v>101</v>
      </c>
      <c r="B289" s="3"/>
      <c r="C289" s="3">
        <v>0</v>
      </c>
      <c r="D289" s="3">
        <v>-8786833.18</v>
      </c>
      <c r="E289" s="11">
        <v>-6991458.1</v>
      </c>
      <c r="F289" s="3">
        <v>3185709.28</v>
      </c>
      <c r="G289" s="3"/>
      <c r="H289" s="3"/>
    </row>
    <row r="290" ht="12.75">
      <c r="D290" t="s">
        <v>103</v>
      </c>
    </row>
    <row r="291" spans="1:7" ht="15">
      <c r="A291" s="37" t="s">
        <v>104</v>
      </c>
      <c r="G291" s="37" t="s">
        <v>105</v>
      </c>
    </row>
    <row r="292" ht="12.75">
      <c r="F292" t="s">
        <v>103</v>
      </c>
    </row>
    <row r="294" ht="12.75">
      <c r="D294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PageLayoutView="0" workbookViewId="0" topLeftCell="A1">
      <selection activeCell="E267" sqref="E267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1" t="s">
        <v>370</v>
      </c>
      <c r="E1" s="41"/>
      <c r="F1" s="41"/>
    </row>
    <row r="2" spans="4:6" ht="12.75">
      <c r="D2" s="41"/>
      <c r="E2" s="41"/>
      <c r="F2" s="41"/>
    </row>
    <row r="3" spans="4:6" ht="12.75">
      <c r="D3" s="41"/>
      <c r="E3" s="41"/>
      <c r="F3" s="41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361</v>
      </c>
      <c r="F5" s="19" t="s">
        <v>362</v>
      </c>
      <c r="G5" s="42" t="s">
        <v>112</v>
      </c>
      <c r="H5" s="43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C8+C69+C71+C102+C137+C146+C149+C188+C222+C226+C242+C262+C265</f>
        <v>412232106.90999997</v>
      </c>
      <c r="D7" s="29">
        <f>D8+D69+D71+D102+D137+D146+D149+D188+D222+D226+D242+D262+D265</f>
        <v>419455134.27</v>
      </c>
      <c r="E7" s="29">
        <f>E8+E69+E71+E102+E137+E146+E149+E188+E222+E226+E242+E262+E265</f>
        <v>144621321.92</v>
      </c>
      <c r="F7" s="29">
        <f>F8+F69+F71+F102+F137+F146+F149+F188+F222+F226+F242+F262+F265</f>
        <v>128018204.78999999</v>
      </c>
      <c r="G7" s="28">
        <f>E7/D7*100</f>
        <v>34.47837685231631</v>
      </c>
      <c r="H7" s="33">
        <f>D7-E7</f>
        <v>274833812.35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34922885.76</v>
      </c>
      <c r="E8" s="29">
        <f>E9+E17+E18+E19+E13+E21+E23+E22</f>
        <v>10125574.98</v>
      </c>
      <c r="F8" s="29">
        <f>F9+F17+F18+F19+F13+F21+F23+F22+F20</f>
        <v>9731204.11</v>
      </c>
      <c r="G8" s="28">
        <f aca="true" t="shared" si="0" ref="G8:G73">E8/D8*100</f>
        <v>28.99409587622807</v>
      </c>
      <c r="H8" s="33">
        <f aca="true" t="shared" si="1" ref="H8:H73">D8-E8</f>
        <v>24797310.779999997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18576878.06</v>
      </c>
      <c r="E9" s="35">
        <f>E10+E11+E12</f>
        <v>5903167.05</v>
      </c>
      <c r="F9" s="35">
        <f>F10+F11+F12</f>
        <v>5775207.109999999</v>
      </c>
      <c r="G9" s="27">
        <f t="shared" si="0"/>
        <v>31.776959674999343</v>
      </c>
      <c r="H9" s="30">
        <f t="shared" si="1"/>
        <v>12673711.009999998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14152566.29</v>
      </c>
      <c r="E10" s="35">
        <f>E26+E30+E37+E45+E58</f>
        <v>4195696.2</v>
      </c>
      <c r="F10" s="35">
        <f>F26+F30+F37+F45+F58</f>
        <v>4235043.799999999</v>
      </c>
      <c r="G10" s="27">
        <f t="shared" si="0"/>
        <v>29.64618652211945</v>
      </c>
      <c r="H10" s="30">
        <f t="shared" si="1"/>
        <v>9956870.09</v>
      </c>
    </row>
    <row r="11" spans="1:8" s="7" customFormat="1" ht="12.75">
      <c r="A11" s="3" t="s">
        <v>116</v>
      </c>
      <c r="B11" s="3" t="s">
        <v>115</v>
      </c>
      <c r="C11" s="35">
        <f>C27+C31+C39+C47+C59</f>
        <v>4189511</v>
      </c>
      <c r="D11" s="35">
        <f>D27+D31+D39+D47+D59</f>
        <v>4279891.77</v>
      </c>
      <c r="E11" s="35">
        <f>E27+E31+E39+E47+E59</f>
        <v>1580120.8499999999</v>
      </c>
      <c r="F11" s="35">
        <f>F27+F31+F39+F47+F59</f>
        <v>1539642.1500000001</v>
      </c>
      <c r="G11" s="27">
        <f t="shared" si="0"/>
        <v>36.91964504980928</v>
      </c>
      <c r="H11" s="30">
        <f t="shared" si="1"/>
        <v>2699770.92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144420</v>
      </c>
      <c r="E12" s="35">
        <f>E38+E46</f>
        <v>127350</v>
      </c>
      <c r="F12" s="35">
        <f>F38+F46</f>
        <v>521.16</v>
      </c>
      <c r="G12" s="27">
        <f t="shared" si="0"/>
        <v>88.18030743664312</v>
      </c>
      <c r="H12" s="30">
        <f t="shared" si="1"/>
        <v>17070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1572470.32</v>
      </c>
      <c r="F13" s="35">
        <f>F14+F15+F16</f>
        <v>0</v>
      </c>
      <c r="G13" s="27">
        <f>E13/D13*100</f>
        <v>26.19910563145618</v>
      </c>
      <c r="H13" s="30">
        <f>D13-E13</f>
        <v>4429529.68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C61</f>
        <v>4621000</v>
      </c>
      <c r="D14" s="35">
        <f t="shared" si="2"/>
        <v>4621000</v>
      </c>
      <c r="E14" s="35">
        <f t="shared" si="2"/>
        <v>1174957.36</v>
      </c>
      <c r="F14" s="35">
        <f>F61</f>
        <v>0</v>
      </c>
      <c r="G14" s="27">
        <f>E14/D14*100</f>
        <v>25.426473923393207</v>
      </c>
      <c r="H14" s="30">
        <f>D14-E14</f>
        <v>3446042.6399999997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0</v>
      </c>
      <c r="F15" s="35">
        <f>F62</f>
        <v>0</v>
      </c>
      <c r="G15" s="27">
        <f>E15/D15*100</f>
        <v>0</v>
      </c>
      <c r="H15" s="30">
        <f>D15-E15</f>
        <v>5000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397512.96</v>
      </c>
      <c r="F16" s="35">
        <f>F63</f>
        <v>0</v>
      </c>
      <c r="G16" s="27">
        <f>E16/D16*100</f>
        <v>28.889023255813957</v>
      </c>
      <c r="H16" s="30">
        <f>D16-E16</f>
        <v>978487.04</v>
      </c>
    </row>
    <row r="17" spans="1:8" s="7" customFormat="1" ht="23.25" customHeight="1">
      <c r="A17" s="13" t="s">
        <v>119</v>
      </c>
      <c r="B17" s="3" t="s">
        <v>120</v>
      </c>
      <c r="C17" s="35">
        <f aca="true" t="shared" si="3" ref="C17:F18">C32+C40+C48+C64</f>
        <v>2470440</v>
      </c>
      <c r="D17" s="35">
        <f t="shared" si="3"/>
        <v>2879266</v>
      </c>
      <c r="E17" s="35">
        <f t="shared" si="3"/>
        <v>369230.98</v>
      </c>
      <c r="F17" s="35">
        <f t="shared" si="3"/>
        <v>0</v>
      </c>
      <c r="G17" s="27">
        <f t="shared" si="0"/>
        <v>12.823788423855245</v>
      </c>
      <c r="H17" s="30">
        <f t="shared" si="1"/>
        <v>2510035.02</v>
      </c>
    </row>
    <row r="18" spans="1:8" s="7" customFormat="1" ht="25.5">
      <c r="A18" s="13" t="s">
        <v>121</v>
      </c>
      <c r="B18" s="3" t="s">
        <v>122</v>
      </c>
      <c r="C18" s="35">
        <f t="shared" si="3"/>
        <v>5820048</v>
      </c>
      <c r="D18" s="35">
        <f t="shared" si="3"/>
        <v>5994458.0600000005</v>
      </c>
      <c r="E18" s="35">
        <f t="shared" si="3"/>
        <v>2248756.3600000003</v>
      </c>
      <c r="F18" s="35">
        <f t="shared" si="3"/>
        <v>1118461.7</v>
      </c>
      <c r="G18" s="27">
        <f t="shared" si="0"/>
        <v>37.513922651416465</v>
      </c>
      <c r="H18" s="30">
        <f t="shared" si="1"/>
        <v>3745701.7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2833000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C34+C42+C50+C66</f>
        <v>18000</v>
      </c>
      <c r="D21" s="35">
        <f>D34+D42+D50+D66</f>
        <v>29500</v>
      </c>
      <c r="E21" s="35">
        <f>E34+E42+E50+E66</f>
        <v>16675.18</v>
      </c>
      <c r="F21" s="35">
        <f>F34+F42+F50+F66</f>
        <v>4535.3</v>
      </c>
      <c r="G21" s="27">
        <f t="shared" si="0"/>
        <v>56.52603389830509</v>
      </c>
      <c r="H21" s="30">
        <f t="shared" si="1"/>
        <v>12824.82</v>
      </c>
    </row>
    <row r="22" spans="1:8" s="7" customFormat="1" ht="12.75">
      <c r="A22" s="3" t="s">
        <v>347</v>
      </c>
      <c r="B22" s="3" t="s">
        <v>351</v>
      </c>
      <c r="C22" s="35"/>
      <c r="D22" s="35">
        <f>D51+D67</f>
        <v>18500</v>
      </c>
      <c r="E22" s="35">
        <f>E51+E67</f>
        <v>15275.09</v>
      </c>
      <c r="F22" s="35">
        <f>F51</f>
        <v>0</v>
      </c>
      <c r="G22" s="27">
        <f>E22/D22*100</f>
        <v>82.56805405405404</v>
      </c>
      <c r="H22" s="30">
        <f>D22-E22</f>
        <v>3224.91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1422283.64</v>
      </c>
      <c r="E23" s="35"/>
      <c r="F23" s="35"/>
      <c r="G23" s="27">
        <f>E23/D23*100</f>
        <v>0</v>
      </c>
      <c r="H23" s="30">
        <f>D23-E23</f>
        <v>1422283.64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263279.42</v>
      </c>
      <c r="F24" s="31">
        <f>F25</f>
        <v>307131.53</v>
      </c>
      <c r="G24" s="28">
        <f t="shared" si="0"/>
        <v>26.08534826117111</v>
      </c>
      <c r="H24" s="33">
        <f t="shared" si="1"/>
        <v>746020.5800000001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1009300</v>
      </c>
      <c r="E25" s="31">
        <f>E26+E27</f>
        <v>263279.42</v>
      </c>
      <c r="F25" s="31">
        <f>F26+F27</f>
        <v>307131.53</v>
      </c>
      <c r="G25" s="28">
        <f>E25/D25*100</f>
        <v>26.08534826117111</v>
      </c>
      <c r="H25" s="33">
        <f>D25-E25</f>
        <v>746020.5800000001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199521.83</v>
      </c>
      <c r="F26" s="32">
        <v>236515.37</v>
      </c>
      <c r="G26" s="27">
        <f t="shared" si="0"/>
        <v>25.738110165118677</v>
      </c>
      <c r="H26" s="30">
        <f t="shared" si="1"/>
        <v>575678.17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234100</v>
      </c>
      <c r="E27" s="30">
        <v>63757.59</v>
      </c>
      <c r="F27" s="30">
        <v>70616.16</v>
      </c>
      <c r="G27" s="27">
        <f t="shared" si="0"/>
        <v>27.235194361384025</v>
      </c>
      <c r="H27" s="30">
        <f t="shared" si="1"/>
        <v>170342.41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214881.11</v>
      </c>
      <c r="F28" s="31">
        <f>F29+F32+F33+F34</f>
        <v>210102.06</v>
      </c>
      <c r="G28" s="28">
        <f t="shared" si="0"/>
        <v>30.179931179775277</v>
      </c>
      <c r="H28" s="33">
        <f t="shared" si="1"/>
        <v>497118.89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123046.62</v>
      </c>
      <c r="F29" s="31">
        <f>F30+F31</f>
        <v>125556.48</v>
      </c>
      <c r="G29" s="28">
        <f>E29/D29*100</f>
        <v>33.20200215866163</v>
      </c>
      <c r="H29" s="33">
        <f>D29-E29</f>
        <v>247553.38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86615.72</v>
      </c>
      <c r="F30" s="32">
        <v>86399.18</v>
      </c>
      <c r="G30" s="27">
        <f t="shared" si="0"/>
        <v>30.434195361911453</v>
      </c>
      <c r="H30" s="30">
        <f t="shared" si="1"/>
        <v>197984.28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36430.9</v>
      </c>
      <c r="F31" s="30">
        <v>39157.3</v>
      </c>
      <c r="G31" s="27">
        <f t="shared" si="0"/>
        <v>42.36151162790698</v>
      </c>
      <c r="H31" s="30">
        <f t="shared" si="1"/>
        <v>49569.1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4359.38</v>
      </c>
      <c r="F32" s="34"/>
      <c r="G32" s="27">
        <f t="shared" si="0"/>
        <v>18.164083333333334</v>
      </c>
      <c r="H32" s="30">
        <f t="shared" si="1"/>
        <v>19640.62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87000</v>
      </c>
      <c r="F33" s="34">
        <v>83830.88</v>
      </c>
      <c r="G33" s="27">
        <f t="shared" si="0"/>
        <v>27.4968394437421</v>
      </c>
      <c r="H33" s="30">
        <f t="shared" si="1"/>
        <v>229400</v>
      </c>
    </row>
    <row r="34" spans="1:8" ht="14.25" customHeight="1">
      <c r="A34" s="5" t="s">
        <v>125</v>
      </c>
      <c r="B34" s="3" t="s">
        <v>294</v>
      </c>
      <c r="C34" s="34">
        <v>1000</v>
      </c>
      <c r="D34" s="34">
        <v>1000</v>
      </c>
      <c r="E34" s="34">
        <v>475.11</v>
      </c>
      <c r="F34" s="34">
        <v>714.7</v>
      </c>
      <c r="G34" s="27">
        <f t="shared" si="0"/>
        <v>47.511</v>
      </c>
      <c r="H34" s="30">
        <f t="shared" si="1"/>
        <v>524.89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13541711.62</v>
      </c>
      <c r="E35" s="31">
        <f>E36+E40+E41+E42</f>
        <v>4259870.9799999995</v>
      </c>
      <c r="F35" s="31">
        <f>F36+F40+F41+F42</f>
        <v>4149545.19</v>
      </c>
      <c r="G35" s="28">
        <f t="shared" si="0"/>
        <v>31.457404348417217</v>
      </c>
      <c r="H35" s="33">
        <f t="shared" si="1"/>
        <v>9281840.64</v>
      </c>
    </row>
    <row r="36" spans="1:8" ht="25.5">
      <c r="A36" s="17" t="s">
        <v>127</v>
      </c>
      <c r="B36" s="3" t="s">
        <v>295</v>
      </c>
      <c r="C36" s="34">
        <f>C37+C39+C38</f>
        <v>11118000</v>
      </c>
      <c r="D36" s="34">
        <f>D37+D39+D38</f>
        <v>11566604.059999999</v>
      </c>
      <c r="E36" s="34">
        <f>E37+E39+E38</f>
        <v>3595527.55</v>
      </c>
      <c r="F36" s="34">
        <f>F37+F39+F38</f>
        <v>3647087.09</v>
      </c>
      <c r="G36" s="27">
        <f t="shared" si="0"/>
        <v>31.08542084909925</v>
      </c>
      <c r="H36" s="30">
        <f t="shared" si="1"/>
        <v>7971076.509999999</v>
      </c>
    </row>
    <row r="37" spans="1:8" ht="14.25" customHeight="1">
      <c r="A37" s="3" t="s">
        <v>114</v>
      </c>
      <c r="B37" s="3" t="s">
        <v>296</v>
      </c>
      <c r="C37" s="35">
        <v>8532000</v>
      </c>
      <c r="D37" s="35">
        <v>8780989.29</v>
      </c>
      <c r="E37" s="34">
        <v>2557605.51</v>
      </c>
      <c r="F37" s="34">
        <v>2645436.84</v>
      </c>
      <c r="G37" s="27">
        <f t="shared" si="0"/>
        <v>29.126621449278637</v>
      </c>
      <c r="H37" s="30">
        <f t="shared" si="1"/>
        <v>6223383.779999999</v>
      </c>
    </row>
    <row r="38" spans="1:8" ht="14.25" customHeight="1">
      <c r="A38" s="5" t="s">
        <v>117</v>
      </c>
      <c r="B38" s="3" t="s">
        <v>297</v>
      </c>
      <c r="C38" s="35">
        <v>10000</v>
      </c>
      <c r="D38" s="35">
        <v>134420</v>
      </c>
      <c r="E38" s="34">
        <v>127120</v>
      </c>
      <c r="F38" s="34"/>
      <c r="G38" s="27">
        <f t="shared" si="0"/>
        <v>94.56926052670734</v>
      </c>
      <c r="H38" s="30">
        <f t="shared" si="1"/>
        <v>7300</v>
      </c>
    </row>
    <row r="39" spans="1:8" ht="13.5" customHeight="1">
      <c r="A39" s="3" t="s">
        <v>116</v>
      </c>
      <c r="B39" s="3" t="s">
        <v>298</v>
      </c>
      <c r="C39" s="34">
        <v>2576000</v>
      </c>
      <c r="D39" s="34">
        <v>2651194.77</v>
      </c>
      <c r="E39" s="34">
        <v>910802.04</v>
      </c>
      <c r="F39" s="34">
        <v>1001650.25</v>
      </c>
      <c r="G39" s="27">
        <f t="shared" si="0"/>
        <v>34.35439939405131</v>
      </c>
      <c r="H39" s="30">
        <f t="shared" si="1"/>
        <v>1740392.73</v>
      </c>
    </row>
    <row r="40" spans="1:8" ht="25.5">
      <c r="A40" s="13" t="s">
        <v>119</v>
      </c>
      <c r="B40" s="3" t="s">
        <v>299</v>
      </c>
      <c r="C40" s="34">
        <v>383240</v>
      </c>
      <c r="D40" s="34">
        <v>695240</v>
      </c>
      <c r="E40" s="34">
        <v>128108.95</v>
      </c>
      <c r="F40" s="34"/>
      <c r="G40" s="27">
        <f t="shared" si="0"/>
        <v>18.426579310741616</v>
      </c>
      <c r="H40" s="30">
        <f t="shared" si="1"/>
        <v>567131.05</v>
      </c>
    </row>
    <row r="41" spans="1:8" ht="25.5">
      <c r="A41" s="13" t="s">
        <v>121</v>
      </c>
      <c r="B41" s="3" t="s">
        <v>300</v>
      </c>
      <c r="C41" s="3">
        <v>1279062</v>
      </c>
      <c r="D41" s="34">
        <v>1269867.56</v>
      </c>
      <c r="E41" s="34">
        <v>530427.01</v>
      </c>
      <c r="F41" s="34">
        <v>498792.13</v>
      </c>
      <c r="G41" s="27">
        <f t="shared" si="0"/>
        <v>41.770262246875575</v>
      </c>
      <c r="H41" s="30">
        <f t="shared" si="1"/>
        <v>739440.55</v>
      </c>
    </row>
    <row r="42" spans="1:8" ht="12.75">
      <c r="A42" s="5" t="s">
        <v>125</v>
      </c>
      <c r="B42" s="3" t="s">
        <v>301</v>
      </c>
      <c r="C42" s="3">
        <v>10000</v>
      </c>
      <c r="D42" s="34">
        <v>10000</v>
      </c>
      <c r="E42" s="34">
        <v>5807.47</v>
      </c>
      <c r="F42" s="34">
        <v>3665.97</v>
      </c>
      <c r="G42" s="27">
        <f t="shared" si="0"/>
        <v>58.0747</v>
      </c>
      <c r="H42" s="30">
        <f t="shared" si="1"/>
        <v>4192.53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7917700</v>
      </c>
      <c r="E43" s="31">
        <f>E44+E48+E49+E50+E51</f>
        <v>2148682.2</v>
      </c>
      <c r="F43" s="31">
        <f>F44+F48+F49+F50+F51</f>
        <v>2075319.0099999998</v>
      </c>
      <c r="G43" s="28">
        <f t="shared" si="0"/>
        <v>27.137706657236322</v>
      </c>
      <c r="H43" s="33">
        <f t="shared" si="1"/>
        <v>5769017.8</v>
      </c>
    </row>
    <row r="44" spans="1:8" ht="25.5">
      <c r="A44" s="17" t="s">
        <v>127</v>
      </c>
      <c r="B44" s="3" t="s">
        <v>302</v>
      </c>
      <c r="C44" s="33">
        <f>C45+C46+C47</f>
        <v>5028700</v>
      </c>
      <c r="D44" s="33">
        <f>D45+D46+D47</f>
        <v>5085260</v>
      </c>
      <c r="E44" s="33">
        <f>E45+E46+E47</f>
        <v>1727672.46</v>
      </c>
      <c r="F44" s="33">
        <f>F45+F46+F47</f>
        <v>1571026.9</v>
      </c>
      <c r="G44" s="28">
        <f t="shared" si="0"/>
        <v>33.97412246374817</v>
      </c>
      <c r="H44" s="33">
        <f t="shared" si="1"/>
        <v>3357587.54</v>
      </c>
    </row>
    <row r="45" spans="1:8" ht="13.5" customHeight="1">
      <c r="A45" s="3" t="s">
        <v>114</v>
      </c>
      <c r="B45" s="3" t="s">
        <v>303</v>
      </c>
      <c r="C45" s="3">
        <v>3851600</v>
      </c>
      <c r="D45" s="34">
        <v>3893160</v>
      </c>
      <c r="E45" s="34">
        <v>1198619.03</v>
      </c>
      <c r="F45" s="3">
        <v>1172128.89</v>
      </c>
      <c r="G45" s="27">
        <f t="shared" si="0"/>
        <v>30.787818378900432</v>
      </c>
      <c r="H45" s="30">
        <f t="shared" si="1"/>
        <v>2694540.9699999997</v>
      </c>
    </row>
    <row r="46" spans="1:8" ht="13.5" customHeight="1">
      <c r="A46" s="5" t="s">
        <v>117</v>
      </c>
      <c r="B46" s="3" t="s">
        <v>304</v>
      </c>
      <c r="C46" s="3">
        <v>10000</v>
      </c>
      <c r="D46" s="34">
        <v>10000</v>
      </c>
      <c r="E46" s="34">
        <v>230</v>
      </c>
      <c r="F46" s="3">
        <v>521.16</v>
      </c>
      <c r="G46" s="27">
        <f t="shared" si="0"/>
        <v>2.3</v>
      </c>
      <c r="H46" s="30">
        <f t="shared" si="1"/>
        <v>9770</v>
      </c>
    </row>
    <row r="47" spans="1:8" ht="12.75">
      <c r="A47" s="3" t="s">
        <v>116</v>
      </c>
      <c r="B47" s="3" t="s">
        <v>305</v>
      </c>
      <c r="C47" s="3">
        <v>1167100</v>
      </c>
      <c r="D47" s="34">
        <v>1182100</v>
      </c>
      <c r="E47" s="34">
        <v>528823.43</v>
      </c>
      <c r="F47" s="3">
        <v>398376.85</v>
      </c>
      <c r="G47" s="27">
        <f t="shared" si="0"/>
        <v>44.735930124354965</v>
      </c>
      <c r="H47" s="30">
        <f t="shared" si="1"/>
        <v>653276.57</v>
      </c>
    </row>
    <row r="48" spans="1:8" ht="25.5">
      <c r="A48" s="13" t="s">
        <v>119</v>
      </c>
      <c r="B48" s="3" t="s">
        <v>306</v>
      </c>
      <c r="C48" s="3">
        <v>1020000</v>
      </c>
      <c r="D48" s="34">
        <v>2092840</v>
      </c>
      <c r="E48" s="34">
        <v>229625.77</v>
      </c>
      <c r="F48" s="3"/>
      <c r="G48" s="27">
        <f t="shared" si="0"/>
        <v>10.971969668010932</v>
      </c>
      <c r="H48" s="30">
        <f t="shared" si="1"/>
        <v>1863214.23</v>
      </c>
    </row>
    <row r="49" spans="1:8" ht="27" customHeight="1">
      <c r="A49" s="13" t="s">
        <v>121</v>
      </c>
      <c r="B49" s="3" t="s">
        <v>307</v>
      </c>
      <c r="C49" s="3">
        <v>640000</v>
      </c>
      <c r="D49" s="35">
        <v>722600</v>
      </c>
      <c r="E49" s="35">
        <v>177447.31</v>
      </c>
      <c r="F49" s="3">
        <v>504137.48</v>
      </c>
      <c r="G49" s="27">
        <f t="shared" si="0"/>
        <v>24.556782452255742</v>
      </c>
      <c r="H49" s="30">
        <f t="shared" si="1"/>
        <v>545152.69</v>
      </c>
    </row>
    <row r="50" spans="1:8" ht="13.5" customHeight="1">
      <c r="A50" s="5" t="s">
        <v>125</v>
      </c>
      <c r="B50" s="3" t="s">
        <v>308</v>
      </c>
      <c r="C50" s="35">
        <v>2000</v>
      </c>
      <c r="D50" s="35">
        <v>2000</v>
      </c>
      <c r="E50" s="35">
        <v>7.31</v>
      </c>
      <c r="F50" s="11">
        <v>154.63</v>
      </c>
      <c r="G50" s="27">
        <f t="shared" si="0"/>
        <v>0.3655</v>
      </c>
      <c r="H50" s="30">
        <f t="shared" si="1"/>
        <v>1992.69</v>
      </c>
    </row>
    <row r="51" spans="1:8" ht="13.5" customHeight="1">
      <c r="A51" s="3" t="s">
        <v>347</v>
      </c>
      <c r="B51" s="3" t="s">
        <v>350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309</v>
      </c>
      <c r="C53" s="34"/>
      <c r="D53" s="34"/>
      <c r="E53" s="34"/>
      <c r="F53" s="34"/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1422283.64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1422283.64</v>
      </c>
    </row>
    <row r="55" spans="1:8" ht="12.75">
      <c r="A55" s="3" t="s">
        <v>129</v>
      </c>
      <c r="B55" s="3" t="s">
        <v>310</v>
      </c>
      <c r="C55" s="3">
        <v>2871915.68</v>
      </c>
      <c r="D55" s="34">
        <v>1422283.64</v>
      </c>
      <c r="E55" s="34">
        <v>0</v>
      </c>
      <c r="F55" s="34"/>
      <c r="G55" s="27">
        <f t="shared" si="0"/>
        <v>0</v>
      </c>
      <c r="H55" s="30">
        <f t="shared" si="1"/>
        <v>1422283.64</v>
      </c>
    </row>
    <row r="56" spans="1:8" ht="12.75">
      <c r="A56" s="23" t="s">
        <v>23</v>
      </c>
      <c r="B56" s="23" t="s">
        <v>24</v>
      </c>
      <c r="C56" s="31">
        <f>C60+C64+C65+C66+C57</f>
        <v>11194100</v>
      </c>
      <c r="D56" s="31">
        <f>D60+D64+D65+D66+D57+D67</f>
        <v>10319890.5</v>
      </c>
      <c r="E56" s="31">
        <f>E60+E64+E65+E66+E57+E67</f>
        <v>3238861.2700000005</v>
      </c>
      <c r="F56" s="31">
        <f>F60+F64+F65+F66+F57+F67+F68</f>
        <v>2989106.32</v>
      </c>
      <c r="G56" s="28">
        <f t="shared" si="0"/>
        <v>31.3846476374919</v>
      </c>
      <c r="H56" s="33">
        <f t="shared" si="1"/>
        <v>7081029.2299999995</v>
      </c>
    </row>
    <row r="57" spans="1:8" ht="25.5">
      <c r="A57" s="17" t="s">
        <v>127</v>
      </c>
      <c r="B57" s="3" t="s">
        <v>311</v>
      </c>
      <c r="C57" s="39">
        <f>C58+C59</f>
        <v>544314</v>
      </c>
      <c r="D57" s="39">
        <f>D58+D59</f>
        <v>545114</v>
      </c>
      <c r="E57" s="39">
        <f>E58+E59</f>
        <v>193641</v>
      </c>
      <c r="F57" s="39">
        <f>F58+F59</f>
        <v>124405.11</v>
      </c>
      <c r="G57" s="27">
        <f>E57/D57*100</f>
        <v>35.52302821061283</v>
      </c>
      <c r="H57" s="30">
        <f>D57-E57</f>
        <v>351473</v>
      </c>
    </row>
    <row r="58" spans="1:8" ht="12.75">
      <c r="A58" s="3" t="s">
        <v>114</v>
      </c>
      <c r="B58" s="3" t="s">
        <v>312</v>
      </c>
      <c r="C58" s="39">
        <v>418003</v>
      </c>
      <c r="D58" s="39">
        <v>418617</v>
      </c>
      <c r="E58" s="39">
        <v>153334.11</v>
      </c>
      <c r="F58" s="36">
        <v>94563.52</v>
      </c>
      <c r="G58" s="27">
        <f>E58/D58*100</f>
        <v>36.6287346189954</v>
      </c>
      <c r="H58" s="30">
        <f>D58-E58</f>
        <v>265282.89</v>
      </c>
    </row>
    <row r="59" spans="1:8" ht="12.75">
      <c r="A59" s="3" t="s">
        <v>116</v>
      </c>
      <c r="B59" s="3" t="s">
        <v>313</v>
      </c>
      <c r="C59" s="39">
        <v>126311</v>
      </c>
      <c r="D59" s="39">
        <v>126497</v>
      </c>
      <c r="E59" s="39">
        <v>40306.89</v>
      </c>
      <c r="F59" s="36">
        <v>29841.59</v>
      </c>
      <c r="G59" s="27">
        <f>E59/D59*100</f>
        <v>31.86390981604307</v>
      </c>
      <c r="H59" s="30">
        <f>D59-E59</f>
        <v>86190.11</v>
      </c>
    </row>
    <row r="60" spans="1:8" s="2" customFormat="1" ht="25.5">
      <c r="A60" s="17" t="s">
        <v>131</v>
      </c>
      <c r="B60" s="3" t="s">
        <v>314</v>
      </c>
      <c r="C60" s="34">
        <f>C61+C62+C63</f>
        <v>6017000</v>
      </c>
      <c r="D60" s="34">
        <f>D61+D62+D63</f>
        <v>6002000</v>
      </c>
      <c r="E60" s="34">
        <f>E61+E62+E63</f>
        <v>1572470.32</v>
      </c>
      <c r="F60" s="34">
        <f>F61+F62+F63</f>
        <v>0</v>
      </c>
      <c r="G60" s="27">
        <f t="shared" si="0"/>
        <v>26.19910563145618</v>
      </c>
      <c r="H60" s="30">
        <f t="shared" si="1"/>
        <v>4429529.68</v>
      </c>
    </row>
    <row r="61" spans="1:8" s="2" customFormat="1" ht="12.75">
      <c r="A61" s="3" t="s">
        <v>132</v>
      </c>
      <c r="B61" s="3" t="s">
        <v>315</v>
      </c>
      <c r="C61" s="3">
        <v>4621000</v>
      </c>
      <c r="D61" s="34">
        <v>4621000</v>
      </c>
      <c r="E61" s="34">
        <v>1174957.36</v>
      </c>
      <c r="F61" s="3"/>
      <c r="G61" s="27">
        <f t="shared" si="0"/>
        <v>25.426473923393207</v>
      </c>
      <c r="H61" s="30">
        <f t="shared" si="1"/>
        <v>3446042.6399999997</v>
      </c>
    </row>
    <row r="62" spans="1:8" s="2" customFormat="1" ht="12.75">
      <c r="A62" s="5" t="s">
        <v>133</v>
      </c>
      <c r="B62" s="3" t="s">
        <v>316</v>
      </c>
      <c r="C62" s="3">
        <v>5000</v>
      </c>
      <c r="D62" s="34">
        <v>5000</v>
      </c>
      <c r="E62" s="34"/>
      <c r="F62" s="3"/>
      <c r="G62" s="27">
        <f t="shared" si="0"/>
        <v>0</v>
      </c>
      <c r="H62" s="30">
        <f t="shared" si="1"/>
        <v>5000</v>
      </c>
    </row>
    <row r="63" spans="1:8" s="2" customFormat="1" ht="25.5">
      <c r="A63" s="17" t="s">
        <v>134</v>
      </c>
      <c r="B63" s="3" t="s">
        <v>317</v>
      </c>
      <c r="C63" s="3">
        <v>1391000</v>
      </c>
      <c r="D63" s="34">
        <v>1376000</v>
      </c>
      <c r="E63" s="34">
        <v>397512.96</v>
      </c>
      <c r="F63" s="3"/>
      <c r="G63" s="27">
        <f t="shared" si="0"/>
        <v>28.889023255813957</v>
      </c>
      <c r="H63" s="30">
        <f t="shared" si="1"/>
        <v>978487.04</v>
      </c>
    </row>
    <row r="64" spans="1:8" s="2" customFormat="1" ht="25.5">
      <c r="A64" s="13" t="s">
        <v>119</v>
      </c>
      <c r="B64" s="3" t="s">
        <v>318</v>
      </c>
      <c r="C64" s="3">
        <v>1061200</v>
      </c>
      <c r="D64" s="34">
        <v>67186</v>
      </c>
      <c r="E64" s="34">
        <v>7136.88</v>
      </c>
      <c r="F64" s="3"/>
      <c r="G64" s="27">
        <f t="shared" si="0"/>
        <v>10.622570178310959</v>
      </c>
      <c r="H64" s="30">
        <f t="shared" si="1"/>
        <v>60049.12</v>
      </c>
    </row>
    <row r="65" spans="1:8" ht="25.5">
      <c r="A65" s="13" t="s">
        <v>121</v>
      </c>
      <c r="B65" s="3" t="s">
        <v>319</v>
      </c>
      <c r="C65" s="34">
        <v>3566586</v>
      </c>
      <c r="D65" s="34">
        <v>3685590.5</v>
      </c>
      <c r="E65" s="34">
        <v>1453882.04</v>
      </c>
      <c r="F65" s="11">
        <v>31701.21</v>
      </c>
      <c r="G65" s="27">
        <f t="shared" si="0"/>
        <v>39.44773680092783</v>
      </c>
      <c r="H65" s="30">
        <f t="shared" si="1"/>
        <v>2231708.46</v>
      </c>
    </row>
    <row r="66" spans="1:8" ht="12.75">
      <c r="A66" s="5" t="s">
        <v>125</v>
      </c>
      <c r="B66" s="3" t="s">
        <v>320</v>
      </c>
      <c r="C66" s="34">
        <v>5000</v>
      </c>
      <c r="D66" s="34">
        <v>16500</v>
      </c>
      <c r="E66" s="34">
        <v>10385.29</v>
      </c>
      <c r="F66" s="11"/>
      <c r="G66" s="27">
        <f t="shared" si="0"/>
        <v>62.94115151515152</v>
      </c>
      <c r="H66" s="30">
        <f t="shared" si="1"/>
        <v>6114.709999999999</v>
      </c>
    </row>
    <row r="67" spans="1:8" ht="12.75">
      <c r="A67" s="3" t="s">
        <v>347</v>
      </c>
      <c r="B67" s="3" t="s">
        <v>371</v>
      </c>
      <c r="C67" s="34"/>
      <c r="D67" s="34">
        <v>3500</v>
      </c>
      <c r="E67" s="34">
        <v>1345.74</v>
      </c>
      <c r="F67" s="11"/>
      <c r="G67" s="27">
        <f t="shared" si="0"/>
        <v>38.449714285714286</v>
      </c>
      <c r="H67" s="30">
        <f t="shared" si="1"/>
        <v>2154.26</v>
      </c>
    </row>
    <row r="68" spans="1:8" ht="51">
      <c r="A68" s="17" t="s">
        <v>170</v>
      </c>
      <c r="B68" s="3" t="s">
        <v>321</v>
      </c>
      <c r="C68" s="34"/>
      <c r="D68" s="34"/>
      <c r="E68" s="34"/>
      <c r="F68" s="34">
        <v>2833000</v>
      </c>
      <c r="G68" s="27"/>
      <c r="H68" s="30">
        <f>D68-E68</f>
        <v>0</v>
      </c>
    </row>
    <row r="69" spans="1:8" ht="12.75">
      <c r="A69" s="1" t="s">
        <v>25</v>
      </c>
      <c r="B69" s="1" t="s">
        <v>322</v>
      </c>
      <c r="C69" s="33">
        <f>C70</f>
        <v>1371600</v>
      </c>
      <c r="D69" s="33">
        <f>D70</f>
        <v>1371600</v>
      </c>
      <c r="E69" s="33">
        <f>E70</f>
        <v>342900</v>
      </c>
      <c r="F69" s="33">
        <f>F70</f>
        <v>416040</v>
      </c>
      <c r="G69" s="28">
        <f t="shared" si="0"/>
        <v>25</v>
      </c>
      <c r="H69" s="33">
        <f t="shared" si="1"/>
        <v>1028700</v>
      </c>
    </row>
    <row r="70" spans="1:8" ht="12.75">
      <c r="A70" s="5" t="s">
        <v>139</v>
      </c>
      <c r="B70" s="3" t="s">
        <v>323</v>
      </c>
      <c r="C70" s="34">
        <v>1371600</v>
      </c>
      <c r="D70" s="34">
        <v>1371600</v>
      </c>
      <c r="E70" s="34">
        <v>342900</v>
      </c>
      <c r="F70" s="34">
        <v>416040</v>
      </c>
      <c r="G70" s="27">
        <f t="shared" si="0"/>
        <v>25</v>
      </c>
      <c r="H70" s="30">
        <f t="shared" si="1"/>
        <v>1028700</v>
      </c>
    </row>
    <row r="71" spans="1:8" ht="25.5">
      <c r="A71" s="14" t="s">
        <v>26</v>
      </c>
      <c r="B71" s="1" t="s">
        <v>27</v>
      </c>
      <c r="C71" s="33">
        <f>C72+C76+C82+C80+C81</f>
        <v>1288000</v>
      </c>
      <c r="D71" s="33">
        <f>D72+D76+D82+D80+D81</f>
        <v>1288000</v>
      </c>
      <c r="E71" s="33">
        <f>E72+E76+E82+E80+E81</f>
        <v>381608.87999999995</v>
      </c>
      <c r="F71" s="33">
        <f>F72+F76+F82+F80+F81+F83</f>
        <v>642193.28</v>
      </c>
      <c r="G71" s="28">
        <f t="shared" si="0"/>
        <v>29.62801863354037</v>
      </c>
      <c r="H71" s="33">
        <f t="shared" si="1"/>
        <v>906391.1200000001</v>
      </c>
    </row>
    <row r="72" spans="1:8" ht="25.5">
      <c r="A72" s="17" t="s">
        <v>127</v>
      </c>
      <c r="B72" s="3" t="s">
        <v>128</v>
      </c>
      <c r="C72" s="34">
        <f>C73+C74+C75</f>
        <v>460200</v>
      </c>
      <c r="D72" s="34">
        <f>D73+D74+D75</f>
        <v>460200</v>
      </c>
      <c r="E72" s="34">
        <f>E73+E74+E75</f>
        <v>130832.29</v>
      </c>
      <c r="F72" s="34">
        <f>F73+F74+F75</f>
        <v>369243.27999999997</v>
      </c>
      <c r="G72" s="27">
        <f t="shared" si="0"/>
        <v>28.42944154715341</v>
      </c>
      <c r="H72" s="30">
        <f t="shared" si="1"/>
        <v>329367.71</v>
      </c>
    </row>
    <row r="73" spans="1:8" ht="12.75">
      <c r="A73" s="3" t="s">
        <v>114</v>
      </c>
      <c r="B73" s="3" t="s">
        <v>113</v>
      </c>
      <c r="C73" s="34">
        <f>C86</f>
        <v>353500</v>
      </c>
      <c r="D73" s="34">
        <f>D86</f>
        <v>353500</v>
      </c>
      <c r="E73" s="34">
        <f>E86</f>
        <v>100257.4</v>
      </c>
      <c r="F73" s="34">
        <f>F86</f>
        <v>140277.08</v>
      </c>
      <c r="G73" s="27">
        <f t="shared" si="0"/>
        <v>28.361357850070718</v>
      </c>
      <c r="H73" s="30">
        <f t="shared" si="1"/>
        <v>253242.6</v>
      </c>
    </row>
    <row r="74" spans="1:8" ht="12.75">
      <c r="A74" s="3" t="s">
        <v>116</v>
      </c>
      <c r="B74" s="3" t="s">
        <v>115</v>
      </c>
      <c r="C74" s="34">
        <f>C88</f>
        <v>106700</v>
      </c>
      <c r="D74" s="34">
        <f>D88</f>
        <v>106700</v>
      </c>
      <c r="E74" s="34">
        <f>E88</f>
        <v>30574.89</v>
      </c>
      <c r="F74" s="34">
        <f>F88</f>
        <v>42336.2</v>
      </c>
      <c r="G74" s="27">
        <f aca="true" t="shared" si="4" ref="G74:G145">E74/D74*100</f>
        <v>28.65500468603561</v>
      </c>
      <c r="H74" s="30">
        <f aca="true" t="shared" si="5" ref="H74:H145">D74-E74</f>
        <v>76125.11</v>
      </c>
    </row>
    <row r="75" spans="1:8" ht="12.75">
      <c r="A75" s="5" t="s">
        <v>117</v>
      </c>
      <c r="B75" s="3" t="s">
        <v>118</v>
      </c>
      <c r="C75" s="34"/>
      <c r="D75" s="34"/>
      <c r="E75" s="34"/>
      <c r="F75" s="34">
        <f>F87</f>
        <v>186630</v>
      </c>
      <c r="G75" s="27"/>
      <c r="H75" s="30">
        <f t="shared" si="5"/>
        <v>0</v>
      </c>
    </row>
    <row r="76" spans="1:8" ht="25.5">
      <c r="A76" s="17" t="s">
        <v>131</v>
      </c>
      <c r="B76" s="3" t="s">
        <v>138</v>
      </c>
      <c r="C76" s="34">
        <f>C77+C78+C79</f>
        <v>657000</v>
      </c>
      <c r="D76" s="34">
        <f>D77+D78+D79</f>
        <v>657000</v>
      </c>
      <c r="E76" s="34">
        <f>E77+E78+E79</f>
        <v>183069.12</v>
      </c>
      <c r="F76" s="34">
        <f>F77+F78+F79</f>
        <v>0</v>
      </c>
      <c r="G76" s="27">
        <f t="shared" si="4"/>
        <v>27.86440182648402</v>
      </c>
      <c r="H76" s="30">
        <f t="shared" si="5"/>
        <v>473930.88</v>
      </c>
    </row>
    <row r="77" spans="1:8" ht="12.75">
      <c r="A77" s="3" t="s">
        <v>132</v>
      </c>
      <c r="B77" s="3" t="s">
        <v>135</v>
      </c>
      <c r="C77" s="34">
        <f aca="true" t="shared" si="6" ref="C77:F80">C93</f>
        <v>504000</v>
      </c>
      <c r="D77" s="34">
        <f t="shared" si="6"/>
        <v>504000</v>
      </c>
      <c r="E77" s="34">
        <f t="shared" si="6"/>
        <v>130028.06</v>
      </c>
      <c r="F77" s="34">
        <f t="shared" si="6"/>
        <v>0</v>
      </c>
      <c r="G77" s="27">
        <f t="shared" si="4"/>
        <v>25.799218253968252</v>
      </c>
      <c r="H77" s="30">
        <f t="shared" si="5"/>
        <v>373971.94</v>
      </c>
    </row>
    <row r="78" spans="1:8" ht="12.75">
      <c r="A78" s="5" t="s">
        <v>133</v>
      </c>
      <c r="B78" s="3" t="s">
        <v>136</v>
      </c>
      <c r="C78" s="34">
        <f t="shared" si="6"/>
        <v>6000</v>
      </c>
      <c r="D78" s="34">
        <f t="shared" si="6"/>
        <v>6000</v>
      </c>
      <c r="E78" s="34">
        <f t="shared" si="6"/>
        <v>0</v>
      </c>
      <c r="F78" s="34">
        <f t="shared" si="6"/>
        <v>0</v>
      </c>
      <c r="G78" s="27"/>
      <c r="H78" s="30"/>
    </row>
    <row r="79" spans="1:8" ht="25.5">
      <c r="A79" s="17" t="s">
        <v>134</v>
      </c>
      <c r="B79" s="3" t="s">
        <v>137</v>
      </c>
      <c r="C79" s="34">
        <f t="shared" si="6"/>
        <v>147000</v>
      </c>
      <c r="D79" s="34">
        <f t="shared" si="6"/>
        <v>147000</v>
      </c>
      <c r="E79" s="34">
        <f t="shared" si="6"/>
        <v>53041.06</v>
      </c>
      <c r="F79" s="34">
        <f t="shared" si="6"/>
        <v>0</v>
      </c>
      <c r="G79" s="27">
        <f>E79/D79*100</f>
        <v>36.0823537414966</v>
      </c>
      <c r="H79" s="30">
        <f>D79-E79</f>
        <v>93958.94</v>
      </c>
    </row>
    <row r="80" spans="1:8" ht="25.5">
      <c r="A80" s="13" t="s">
        <v>119</v>
      </c>
      <c r="B80" s="3" t="s">
        <v>120</v>
      </c>
      <c r="C80" s="34">
        <f t="shared" si="6"/>
        <v>5000</v>
      </c>
      <c r="D80" s="34">
        <f t="shared" si="6"/>
        <v>5000</v>
      </c>
      <c r="E80" s="34">
        <f t="shared" si="6"/>
        <v>10593.47</v>
      </c>
      <c r="F80" s="34">
        <f t="shared" si="6"/>
        <v>0</v>
      </c>
      <c r="G80" s="27">
        <f>E80/D80*100</f>
        <v>211.8694</v>
      </c>
      <c r="H80" s="30">
        <f>D80-E80</f>
        <v>-5593.469999999999</v>
      </c>
    </row>
    <row r="81" spans="1:8" ht="25.5">
      <c r="A81" s="13" t="s">
        <v>121</v>
      </c>
      <c r="B81" s="3" t="s">
        <v>122</v>
      </c>
      <c r="C81" s="34">
        <f>C89+C97+C101</f>
        <v>98000</v>
      </c>
      <c r="D81" s="34">
        <f>D89+D97+D101</f>
        <v>98000</v>
      </c>
      <c r="E81" s="34">
        <f>E89+E97+E101</f>
        <v>40164</v>
      </c>
      <c r="F81" s="34">
        <f>F89+F97+F101</f>
        <v>0</v>
      </c>
      <c r="G81" s="27">
        <f>E81/D81*100</f>
        <v>40.98367346938775</v>
      </c>
      <c r="H81" s="30">
        <f>D81-E81</f>
        <v>57836</v>
      </c>
    </row>
    <row r="82" spans="1:8" ht="12.75">
      <c r="A82" s="5" t="s">
        <v>139</v>
      </c>
      <c r="B82" s="3" t="s">
        <v>140</v>
      </c>
      <c r="C82" s="34">
        <f>C90</f>
        <v>67800</v>
      </c>
      <c r="D82" s="34">
        <f>D90</f>
        <v>67800</v>
      </c>
      <c r="E82" s="34">
        <f>E90</f>
        <v>16950</v>
      </c>
      <c r="F82" s="34">
        <f>F90</f>
        <v>40950</v>
      </c>
      <c r="G82" s="27">
        <f t="shared" si="4"/>
        <v>25</v>
      </c>
      <c r="H82" s="30">
        <f t="shared" si="5"/>
        <v>50850</v>
      </c>
    </row>
    <row r="83" spans="1:8" ht="51">
      <c r="A83" s="17" t="s">
        <v>170</v>
      </c>
      <c r="B83" s="3" t="s">
        <v>285</v>
      </c>
      <c r="C83" s="34"/>
      <c r="D83" s="34"/>
      <c r="E83" s="34"/>
      <c r="F83" s="34">
        <f>F98</f>
        <v>232000</v>
      </c>
      <c r="G83" s="27"/>
      <c r="H83" s="30">
        <f t="shared" si="5"/>
        <v>0</v>
      </c>
    </row>
    <row r="84" spans="1:8" ht="12.75">
      <c r="A84" s="23" t="s">
        <v>28</v>
      </c>
      <c r="B84" s="23" t="s">
        <v>29</v>
      </c>
      <c r="C84" s="31">
        <f>C85+C89+C90</f>
        <v>528000</v>
      </c>
      <c r="D84" s="31">
        <f>D85+D89+D90</f>
        <v>528000</v>
      </c>
      <c r="E84" s="31">
        <f>E85+E89+E90</f>
        <v>147782.28999999998</v>
      </c>
      <c r="F84" s="31">
        <f>F85+F89+F90</f>
        <v>410193.27999999997</v>
      </c>
      <c r="G84" s="28">
        <f t="shared" si="4"/>
        <v>27.98907007575757</v>
      </c>
      <c r="H84" s="33">
        <f t="shared" si="5"/>
        <v>380217.71</v>
      </c>
    </row>
    <row r="85" spans="1:8" ht="25.5">
      <c r="A85" s="17" t="s">
        <v>127</v>
      </c>
      <c r="B85" s="3" t="s">
        <v>268</v>
      </c>
      <c r="C85" s="34">
        <f>C86+C88</f>
        <v>460200</v>
      </c>
      <c r="D85" s="34">
        <f>D86+D88</f>
        <v>460200</v>
      </c>
      <c r="E85" s="34">
        <f>E86+E88</f>
        <v>130832.29</v>
      </c>
      <c r="F85" s="34">
        <f>F86+F88+F87</f>
        <v>369243.27999999997</v>
      </c>
      <c r="G85" s="27">
        <f t="shared" si="4"/>
        <v>28.42944154715341</v>
      </c>
      <c r="H85" s="30">
        <f t="shared" si="5"/>
        <v>329367.71</v>
      </c>
    </row>
    <row r="86" spans="1:8" ht="12.75">
      <c r="A86" s="3" t="s">
        <v>114</v>
      </c>
      <c r="B86" s="3" t="s">
        <v>269</v>
      </c>
      <c r="C86" s="34">
        <v>353500</v>
      </c>
      <c r="D86" s="25">
        <v>353500</v>
      </c>
      <c r="E86" s="25">
        <v>100257.4</v>
      </c>
      <c r="F86" s="3">
        <v>140277.08</v>
      </c>
      <c r="G86" s="27">
        <f t="shared" si="4"/>
        <v>28.361357850070718</v>
      </c>
      <c r="H86" s="30">
        <f t="shared" si="5"/>
        <v>253242.6</v>
      </c>
    </row>
    <row r="87" spans="1:8" ht="12.75">
      <c r="A87" s="5" t="s">
        <v>117</v>
      </c>
      <c r="B87" s="3" t="s">
        <v>324</v>
      </c>
      <c r="C87" s="34"/>
      <c r="D87" s="25"/>
      <c r="E87" s="25"/>
      <c r="F87" s="3">
        <v>186630</v>
      </c>
      <c r="G87" s="27"/>
      <c r="H87" s="30">
        <f>D87-E87</f>
        <v>0</v>
      </c>
    </row>
    <row r="88" spans="1:8" ht="12.75">
      <c r="A88" s="3" t="s">
        <v>116</v>
      </c>
      <c r="B88" s="3" t="s">
        <v>270</v>
      </c>
      <c r="C88" s="34">
        <v>106700</v>
      </c>
      <c r="D88" s="25">
        <v>106700</v>
      </c>
      <c r="E88" s="25">
        <v>30574.89</v>
      </c>
      <c r="F88" s="3">
        <v>42336.2</v>
      </c>
      <c r="G88" s="27">
        <f t="shared" si="4"/>
        <v>28.65500468603561</v>
      </c>
      <c r="H88" s="30">
        <f t="shared" si="5"/>
        <v>76125.11</v>
      </c>
    </row>
    <row r="89" spans="1:8" ht="25.5">
      <c r="A89" s="13" t="s">
        <v>121</v>
      </c>
      <c r="B89" s="3" t="s">
        <v>271</v>
      </c>
      <c r="C89" s="3"/>
      <c r="D89" s="34"/>
      <c r="E89" s="34">
        <v>0</v>
      </c>
      <c r="F89" s="3">
        <v>0</v>
      </c>
      <c r="G89" s="27"/>
      <c r="H89" s="30">
        <f>D89-E89</f>
        <v>0</v>
      </c>
    </row>
    <row r="90" spans="1:8" ht="12.75">
      <c r="A90" s="5" t="s">
        <v>139</v>
      </c>
      <c r="B90" s="3" t="s">
        <v>272</v>
      </c>
      <c r="C90" s="3">
        <v>67800</v>
      </c>
      <c r="D90" s="34">
        <v>67800</v>
      </c>
      <c r="E90" s="34">
        <v>16950</v>
      </c>
      <c r="F90" s="3">
        <v>40950</v>
      </c>
      <c r="G90" s="27">
        <f>E90/D90*100</f>
        <v>25</v>
      </c>
      <c r="H90" s="30">
        <f>D90-E90</f>
        <v>50850</v>
      </c>
    </row>
    <row r="91" spans="1:8" ht="38.25" customHeight="1">
      <c r="A91" s="24" t="s">
        <v>30</v>
      </c>
      <c r="B91" s="23" t="s">
        <v>31</v>
      </c>
      <c r="C91" s="31">
        <f>C92+C96+C97</f>
        <v>713000</v>
      </c>
      <c r="D91" s="31">
        <f>D92+D96+D97</f>
        <v>713000</v>
      </c>
      <c r="E91" s="31">
        <f>E92+E96+E97</f>
        <v>203582.59</v>
      </c>
      <c r="F91" s="31">
        <f>F92+F96+F97+F98</f>
        <v>232000</v>
      </c>
      <c r="G91" s="28">
        <f t="shared" si="4"/>
        <v>28.552957924263673</v>
      </c>
      <c r="H91" s="33">
        <f t="shared" si="5"/>
        <v>509417.41000000003</v>
      </c>
    </row>
    <row r="92" spans="1:8" ht="24" customHeight="1">
      <c r="A92" s="17" t="s">
        <v>131</v>
      </c>
      <c r="B92" s="3" t="s">
        <v>273</v>
      </c>
      <c r="C92" s="35">
        <f>C93+C94+C95</f>
        <v>657000</v>
      </c>
      <c r="D92" s="35">
        <f>D93+D94+D95</f>
        <v>657000</v>
      </c>
      <c r="E92" s="35">
        <f>E93+E94+E95</f>
        <v>183069.12</v>
      </c>
      <c r="F92" s="35">
        <f>F93+F94+F95</f>
        <v>0</v>
      </c>
      <c r="G92" s="27">
        <f t="shared" si="4"/>
        <v>27.86440182648402</v>
      </c>
      <c r="H92" s="30">
        <f t="shared" si="5"/>
        <v>473930.88</v>
      </c>
    </row>
    <row r="93" spans="1:8" ht="16.5" customHeight="1">
      <c r="A93" s="3" t="s">
        <v>132</v>
      </c>
      <c r="B93" s="3" t="s">
        <v>274</v>
      </c>
      <c r="C93" s="35">
        <v>504000</v>
      </c>
      <c r="D93" s="35">
        <v>504000</v>
      </c>
      <c r="E93" s="35">
        <v>130028.06</v>
      </c>
      <c r="F93" s="31"/>
      <c r="G93" s="27">
        <f t="shared" si="4"/>
        <v>25.799218253968252</v>
      </c>
      <c r="H93" s="30">
        <f t="shared" si="5"/>
        <v>373971.94</v>
      </c>
    </row>
    <row r="94" spans="1:8" ht="16.5" customHeight="1">
      <c r="A94" s="5" t="s">
        <v>133</v>
      </c>
      <c r="B94" s="3" t="s">
        <v>275</v>
      </c>
      <c r="C94" s="35">
        <v>6000</v>
      </c>
      <c r="D94" s="35">
        <v>6000</v>
      </c>
      <c r="E94" s="31"/>
      <c r="F94" s="31"/>
      <c r="G94" s="27">
        <f t="shared" si="4"/>
        <v>0</v>
      </c>
      <c r="H94" s="30">
        <f t="shared" si="5"/>
        <v>6000</v>
      </c>
    </row>
    <row r="95" spans="1:8" ht="25.5">
      <c r="A95" s="17" t="s">
        <v>134</v>
      </c>
      <c r="B95" s="3" t="s">
        <v>276</v>
      </c>
      <c r="C95" s="35">
        <v>147000</v>
      </c>
      <c r="D95" s="35">
        <v>147000</v>
      </c>
      <c r="E95" s="35">
        <v>53041.06</v>
      </c>
      <c r="F95" s="35"/>
      <c r="G95" s="27">
        <f t="shared" si="4"/>
        <v>36.0823537414966</v>
      </c>
      <c r="H95" s="30">
        <f t="shared" si="5"/>
        <v>93958.94</v>
      </c>
    </row>
    <row r="96" spans="1:8" ht="25.5">
      <c r="A96" s="13" t="s">
        <v>119</v>
      </c>
      <c r="B96" s="3" t="s">
        <v>277</v>
      </c>
      <c r="C96" s="35">
        <v>5000</v>
      </c>
      <c r="D96" s="35">
        <v>5000</v>
      </c>
      <c r="E96" s="35">
        <v>10593.47</v>
      </c>
      <c r="F96" s="35"/>
      <c r="G96" s="27">
        <f t="shared" si="4"/>
        <v>211.8694</v>
      </c>
      <c r="H96" s="30">
        <f t="shared" si="5"/>
        <v>-5593.469999999999</v>
      </c>
    </row>
    <row r="97" spans="1:8" ht="25.5">
      <c r="A97" s="13" t="s">
        <v>121</v>
      </c>
      <c r="B97" s="3" t="s">
        <v>278</v>
      </c>
      <c r="C97" s="35">
        <v>51000</v>
      </c>
      <c r="D97" s="35">
        <v>51000</v>
      </c>
      <c r="E97" s="35">
        <v>9920</v>
      </c>
      <c r="F97" s="35"/>
      <c r="G97" s="27">
        <f t="shared" si="4"/>
        <v>19.450980392156865</v>
      </c>
      <c r="H97" s="30">
        <f t="shared" si="5"/>
        <v>41080</v>
      </c>
    </row>
    <row r="98" spans="1:8" ht="51">
      <c r="A98" s="17" t="s">
        <v>170</v>
      </c>
      <c r="B98" s="3" t="s">
        <v>325</v>
      </c>
      <c r="C98" s="35"/>
      <c r="D98" s="35"/>
      <c r="E98" s="35"/>
      <c r="F98" s="35">
        <v>232000</v>
      </c>
      <c r="G98" s="27"/>
      <c r="H98" s="30">
        <f t="shared" si="5"/>
        <v>0</v>
      </c>
    </row>
    <row r="99" spans="1:8" ht="12.75">
      <c r="A99" s="23" t="s">
        <v>32</v>
      </c>
      <c r="B99" s="1" t="s">
        <v>33</v>
      </c>
      <c r="C99" s="34"/>
      <c r="D99" s="34"/>
      <c r="E99" s="34"/>
      <c r="F99" s="34"/>
      <c r="G99" s="27"/>
      <c r="H99" s="30">
        <f t="shared" si="5"/>
        <v>0</v>
      </c>
    </row>
    <row r="100" spans="1:8" ht="38.25">
      <c r="A100" s="24" t="s">
        <v>34</v>
      </c>
      <c r="B100" s="23" t="s">
        <v>35</v>
      </c>
      <c r="C100" s="31">
        <f>C101</f>
        <v>47000</v>
      </c>
      <c r="D100" s="31">
        <f>D101</f>
        <v>47000</v>
      </c>
      <c r="E100" s="31">
        <f>E101</f>
        <v>30244</v>
      </c>
      <c r="F100" s="31">
        <f>F101</f>
        <v>0</v>
      </c>
      <c r="G100" s="28">
        <f t="shared" si="4"/>
        <v>64.34893617021277</v>
      </c>
      <c r="H100" s="33">
        <f t="shared" si="5"/>
        <v>16756</v>
      </c>
    </row>
    <row r="101" spans="1:8" ht="25.5">
      <c r="A101" s="13" t="s">
        <v>121</v>
      </c>
      <c r="B101" s="3" t="s">
        <v>122</v>
      </c>
      <c r="C101" s="34">
        <v>47000</v>
      </c>
      <c r="D101" s="11">
        <v>47000</v>
      </c>
      <c r="E101" s="3">
        <v>30244</v>
      </c>
      <c r="F101" s="34"/>
      <c r="G101" s="27">
        <f t="shared" si="4"/>
        <v>64.34893617021277</v>
      </c>
      <c r="H101" s="30">
        <f t="shared" si="5"/>
        <v>16756</v>
      </c>
    </row>
    <row r="102" spans="1:8" ht="12.75">
      <c r="A102" s="1" t="s">
        <v>36</v>
      </c>
      <c r="B102" s="1" t="s">
        <v>37</v>
      </c>
      <c r="C102" s="33">
        <f>C103+C107+C108+C114+C110+C111+C112+C113</f>
        <v>21197072.32</v>
      </c>
      <c r="D102" s="33">
        <f>D103+D107+D108+D114+D110+D111+D112+D113+D109</f>
        <v>25456672.32</v>
      </c>
      <c r="E102" s="33">
        <f>E103+E107+E108+E114+E110+E111+E112+E113+E109</f>
        <v>9138796.11</v>
      </c>
      <c r="F102" s="33">
        <f>F103+F107+F108+F114+F110+F111+F112+F113</f>
        <v>3281289.1799999997</v>
      </c>
      <c r="G102" s="28">
        <f t="shared" si="4"/>
        <v>35.89941369838868</v>
      </c>
      <c r="H102" s="33">
        <f t="shared" si="5"/>
        <v>16317876.21</v>
      </c>
    </row>
    <row r="103" spans="1:8" ht="25.5">
      <c r="A103" s="17" t="s">
        <v>127</v>
      </c>
      <c r="B103" s="3" t="s">
        <v>128</v>
      </c>
      <c r="C103" s="34">
        <f>C104+C105+C106</f>
        <v>2807600</v>
      </c>
      <c r="D103" s="34">
        <f>D104+D105+D106</f>
        <v>2807600</v>
      </c>
      <c r="E103" s="34">
        <f>E104+E105+E106</f>
        <v>901979.5399999999</v>
      </c>
      <c r="F103" s="34">
        <f>F104+F105+F106</f>
        <v>933948.6000000001</v>
      </c>
      <c r="G103" s="27">
        <f t="shared" si="4"/>
        <v>32.12635489385952</v>
      </c>
      <c r="H103" s="30">
        <f t="shared" si="5"/>
        <v>1905620.46</v>
      </c>
    </row>
    <row r="104" spans="1:8" ht="12.75">
      <c r="A104" s="3" t="s">
        <v>114</v>
      </c>
      <c r="B104" s="3" t="s">
        <v>113</v>
      </c>
      <c r="C104" s="34">
        <f aca="true" t="shared" si="7" ref="C104:E106">C117</f>
        <v>2154800</v>
      </c>
      <c r="D104" s="34">
        <f t="shared" si="7"/>
        <v>2154800</v>
      </c>
      <c r="E104" s="34">
        <f t="shared" si="7"/>
        <v>705274.07</v>
      </c>
      <c r="F104" s="34">
        <f>F117</f>
        <v>717318.43</v>
      </c>
      <c r="G104" s="27">
        <f t="shared" si="4"/>
        <v>32.730372656395026</v>
      </c>
      <c r="H104" s="30">
        <f t="shared" si="5"/>
        <v>1449525.9300000002</v>
      </c>
    </row>
    <row r="105" spans="1:8" ht="12.75">
      <c r="A105" s="3" t="s">
        <v>116</v>
      </c>
      <c r="B105" s="3" t="s">
        <v>115</v>
      </c>
      <c r="C105" s="34">
        <f t="shared" si="7"/>
        <v>650800</v>
      </c>
      <c r="D105" s="34">
        <f t="shared" si="7"/>
        <v>650800</v>
      </c>
      <c r="E105" s="34">
        <f t="shared" si="7"/>
        <v>196705.47</v>
      </c>
      <c r="F105" s="34">
        <f>F118</f>
        <v>216630.17</v>
      </c>
      <c r="G105" s="27">
        <f t="shared" si="4"/>
        <v>30.225179778733867</v>
      </c>
      <c r="H105" s="30">
        <f t="shared" si="5"/>
        <v>454094.53</v>
      </c>
    </row>
    <row r="106" spans="1:8" ht="12.75">
      <c r="A106" s="5" t="s">
        <v>117</v>
      </c>
      <c r="B106" s="3" t="s">
        <v>118</v>
      </c>
      <c r="C106" s="34">
        <f t="shared" si="7"/>
        <v>2000</v>
      </c>
      <c r="D106" s="34">
        <f t="shared" si="7"/>
        <v>2000</v>
      </c>
      <c r="E106" s="34">
        <f t="shared" si="7"/>
        <v>0</v>
      </c>
      <c r="F106" s="34">
        <f>F119</f>
        <v>0</v>
      </c>
      <c r="G106" s="27">
        <f t="shared" si="4"/>
        <v>0</v>
      </c>
      <c r="H106" s="30">
        <f t="shared" si="5"/>
        <v>2000</v>
      </c>
    </row>
    <row r="107" spans="1:8" ht="25.5">
      <c r="A107" s="13" t="s">
        <v>119</v>
      </c>
      <c r="B107" s="3" t="s">
        <v>120</v>
      </c>
      <c r="C107" s="34">
        <f>C120</f>
        <v>49900</v>
      </c>
      <c r="D107" s="34">
        <f>D120+D129</f>
        <v>190700</v>
      </c>
      <c r="E107" s="34">
        <f>E120+E129</f>
        <v>53113.7</v>
      </c>
      <c r="F107" s="34">
        <f>F120+F129</f>
        <v>0</v>
      </c>
      <c r="G107" s="27">
        <f t="shared" si="4"/>
        <v>27.85196643943366</v>
      </c>
      <c r="H107" s="30">
        <f t="shared" si="5"/>
        <v>137586.3</v>
      </c>
    </row>
    <row r="108" spans="1:8" ht="25.5">
      <c r="A108" s="13" t="s">
        <v>121</v>
      </c>
      <c r="B108" s="3" t="s">
        <v>122</v>
      </c>
      <c r="C108" s="34">
        <f>C121+C126+C130</f>
        <v>6566272.32</v>
      </c>
      <c r="D108" s="34">
        <f>D121+D126+D130</f>
        <v>3862272.3200000003</v>
      </c>
      <c r="E108" s="34">
        <f>E121+E126+E130</f>
        <v>415155.70999999996</v>
      </c>
      <c r="F108" s="34">
        <f>F121+F126+F130</f>
        <v>626032.6799999999</v>
      </c>
      <c r="G108" s="27">
        <f t="shared" si="4"/>
        <v>10.749001510074772</v>
      </c>
      <c r="H108" s="30">
        <f t="shared" si="5"/>
        <v>3447116.6100000003</v>
      </c>
    </row>
    <row r="109" spans="1:8" ht="38.25">
      <c r="A109" s="17" t="s">
        <v>176</v>
      </c>
      <c r="B109" s="3" t="s">
        <v>364</v>
      </c>
      <c r="C109" s="34"/>
      <c r="D109" s="34">
        <f>D131</f>
        <v>1747000</v>
      </c>
      <c r="E109" s="34">
        <f>E131</f>
        <v>360000</v>
      </c>
      <c r="F109" s="34"/>
      <c r="G109" s="27"/>
      <c r="H109" s="30"/>
    </row>
    <row r="110" spans="1:8" ht="12.75">
      <c r="A110" s="5" t="s">
        <v>139</v>
      </c>
      <c r="B110" s="3" t="s">
        <v>140</v>
      </c>
      <c r="C110" s="3">
        <f>C132</f>
        <v>27000</v>
      </c>
      <c r="D110" s="3">
        <f>D132</f>
        <v>27000</v>
      </c>
      <c r="E110" s="3">
        <f>E132</f>
        <v>0</v>
      </c>
      <c r="F110" s="3">
        <f>F132</f>
        <v>0</v>
      </c>
      <c r="G110" s="27">
        <f>E110/D110*100</f>
        <v>0</v>
      </c>
      <c r="H110" s="30">
        <f>D110-E110</f>
        <v>27000</v>
      </c>
    </row>
    <row r="111" spans="1:8" ht="12.75">
      <c r="A111" s="5" t="s">
        <v>151</v>
      </c>
      <c r="B111" s="3" t="s">
        <v>124</v>
      </c>
      <c r="C111" s="3">
        <f>C127+C133</f>
        <v>3845900</v>
      </c>
      <c r="D111" s="3">
        <f>D127+D133</f>
        <v>7982700</v>
      </c>
      <c r="E111" s="3">
        <f>E127+E133</f>
        <v>1469800</v>
      </c>
      <c r="F111" s="3">
        <f>F127+F133</f>
        <v>0</v>
      </c>
      <c r="G111" s="27">
        <f>E111/D111*100</f>
        <v>18.412316634722586</v>
      </c>
      <c r="H111" s="30">
        <f>D111-E111</f>
        <v>6512900</v>
      </c>
    </row>
    <row r="112" spans="1:8" ht="51">
      <c r="A112" s="17" t="s">
        <v>157</v>
      </c>
      <c r="B112" s="3" t="s">
        <v>162</v>
      </c>
      <c r="C112" s="3">
        <f aca="true" t="shared" si="8" ref="C112:E113">C134</f>
        <v>1290000</v>
      </c>
      <c r="D112" s="3">
        <f t="shared" si="8"/>
        <v>1490000</v>
      </c>
      <c r="E112" s="3">
        <f t="shared" si="8"/>
        <v>594000</v>
      </c>
      <c r="F112" s="3">
        <f>F134</f>
        <v>401400</v>
      </c>
      <c r="G112" s="27">
        <f>E112/D112*100</f>
        <v>39.86577181208054</v>
      </c>
      <c r="H112" s="30">
        <f>D112-E112</f>
        <v>896000</v>
      </c>
    </row>
    <row r="113" spans="1:8" ht="12.75">
      <c r="A113" s="17" t="s">
        <v>159</v>
      </c>
      <c r="B113" s="3" t="s">
        <v>163</v>
      </c>
      <c r="C113" s="3">
        <f t="shared" si="8"/>
        <v>10000</v>
      </c>
      <c r="D113" s="3">
        <f t="shared" si="8"/>
        <v>80000</v>
      </c>
      <c r="E113" s="3">
        <f t="shared" si="8"/>
        <v>71947.44</v>
      </c>
      <c r="F113" s="3">
        <f>F135</f>
        <v>54500</v>
      </c>
      <c r="G113" s="27">
        <f>E113/D113*100</f>
        <v>89.93430000000001</v>
      </c>
      <c r="H113" s="30">
        <f>D113-E113</f>
        <v>8052.559999999998</v>
      </c>
    </row>
    <row r="114" spans="1:8" ht="38.25">
      <c r="A114" s="13" t="s">
        <v>141</v>
      </c>
      <c r="B114" s="3" t="s">
        <v>142</v>
      </c>
      <c r="C114" s="34">
        <f>C122+C124+C136</f>
        <v>6600400</v>
      </c>
      <c r="D114" s="34">
        <f>D122+D124+D136</f>
        <v>7269400</v>
      </c>
      <c r="E114" s="34">
        <f>E122+E124+E136</f>
        <v>5272799.72</v>
      </c>
      <c r="F114" s="34">
        <f>F122+F124+F136</f>
        <v>1265407.9</v>
      </c>
      <c r="G114" s="27">
        <f t="shared" si="4"/>
        <v>72.53418053759594</v>
      </c>
      <c r="H114" s="30">
        <f t="shared" si="5"/>
        <v>1996600.2800000003</v>
      </c>
    </row>
    <row r="115" spans="1:8" ht="12.75">
      <c r="A115" s="23" t="s">
        <v>2</v>
      </c>
      <c r="B115" s="23" t="s">
        <v>38</v>
      </c>
      <c r="C115" s="31">
        <f>C116+C120+C121+C122</f>
        <v>9618300</v>
      </c>
      <c r="D115" s="31">
        <f>D116+D120+D121+D122</f>
        <v>10674200</v>
      </c>
      <c r="E115" s="31">
        <f>E116+E120+E121+E122</f>
        <v>5927323.84</v>
      </c>
      <c r="F115" s="31">
        <f>F116+F120+F121+F122</f>
        <v>2411062.5</v>
      </c>
      <c r="G115" s="28">
        <f t="shared" si="4"/>
        <v>55.52944333064773</v>
      </c>
      <c r="H115" s="33">
        <f t="shared" si="5"/>
        <v>4746876.16</v>
      </c>
    </row>
    <row r="116" spans="1:8" ht="25.5">
      <c r="A116" s="17" t="s">
        <v>127</v>
      </c>
      <c r="B116" s="3" t="s">
        <v>143</v>
      </c>
      <c r="C116" s="34">
        <f>C117+C118+C119</f>
        <v>2807600</v>
      </c>
      <c r="D116" s="34">
        <f>D117+D118+D119</f>
        <v>2807600</v>
      </c>
      <c r="E116" s="34">
        <f>E117+E118+E119</f>
        <v>901979.5399999999</v>
      </c>
      <c r="F116" s="34">
        <f>F117+F118+F119</f>
        <v>933948.6000000001</v>
      </c>
      <c r="G116" s="27">
        <f t="shared" si="4"/>
        <v>32.12635489385952</v>
      </c>
      <c r="H116" s="30">
        <f t="shared" si="5"/>
        <v>1905620.46</v>
      </c>
    </row>
    <row r="117" spans="1:8" ht="12.75">
      <c r="A117" s="3" t="s">
        <v>114</v>
      </c>
      <c r="B117" s="3" t="s">
        <v>144</v>
      </c>
      <c r="C117" s="34">
        <v>2154800</v>
      </c>
      <c r="D117" s="34">
        <v>2154800</v>
      </c>
      <c r="E117" s="34">
        <v>705274.07</v>
      </c>
      <c r="F117" s="34">
        <v>717318.43</v>
      </c>
      <c r="G117" s="27">
        <f t="shared" si="4"/>
        <v>32.730372656395026</v>
      </c>
      <c r="H117" s="30">
        <f t="shared" si="5"/>
        <v>1449525.9300000002</v>
      </c>
    </row>
    <row r="118" spans="1:8" ht="12.75">
      <c r="A118" s="3" t="s">
        <v>116</v>
      </c>
      <c r="B118" s="3" t="s">
        <v>145</v>
      </c>
      <c r="C118" s="34">
        <v>650800</v>
      </c>
      <c r="D118" s="34">
        <v>650800</v>
      </c>
      <c r="E118" s="34">
        <v>196705.47</v>
      </c>
      <c r="F118" s="34">
        <v>216630.17</v>
      </c>
      <c r="G118" s="27">
        <f t="shared" si="4"/>
        <v>30.225179778733867</v>
      </c>
      <c r="H118" s="30">
        <f t="shared" si="5"/>
        <v>454094.53</v>
      </c>
    </row>
    <row r="119" spans="1:8" ht="12.75">
      <c r="A119" s="5" t="s">
        <v>117</v>
      </c>
      <c r="B119" s="3" t="s">
        <v>146</v>
      </c>
      <c r="C119" s="34">
        <v>2000</v>
      </c>
      <c r="D119" s="34">
        <v>2000</v>
      </c>
      <c r="E119" s="34">
        <v>0</v>
      </c>
      <c r="F119" s="34">
        <v>0</v>
      </c>
      <c r="G119" s="27">
        <f t="shared" si="4"/>
        <v>0</v>
      </c>
      <c r="H119" s="30">
        <f t="shared" si="5"/>
        <v>2000</v>
      </c>
    </row>
    <row r="120" spans="1:8" ht="25.5">
      <c r="A120" s="13" t="s">
        <v>119</v>
      </c>
      <c r="B120" s="3" t="s">
        <v>147</v>
      </c>
      <c r="C120" s="3">
        <v>49900</v>
      </c>
      <c r="D120" s="34">
        <v>167000</v>
      </c>
      <c r="E120" s="34">
        <v>53113.7</v>
      </c>
      <c r="F120" s="34"/>
      <c r="G120" s="27">
        <f t="shared" si="4"/>
        <v>31.80461077844311</v>
      </c>
      <c r="H120" s="30">
        <f t="shared" si="5"/>
        <v>113886.3</v>
      </c>
    </row>
    <row r="121" spans="1:8" ht="25.5">
      <c r="A121" s="13" t="s">
        <v>121</v>
      </c>
      <c r="B121" s="3" t="s">
        <v>148</v>
      </c>
      <c r="C121" s="34">
        <v>695400</v>
      </c>
      <c r="D121" s="34">
        <v>1245200</v>
      </c>
      <c r="E121" s="34">
        <v>100989.6</v>
      </c>
      <c r="F121" s="34">
        <v>244606</v>
      </c>
      <c r="G121" s="27">
        <f>E121/D121*100</f>
        <v>8.110311596530678</v>
      </c>
      <c r="H121" s="30">
        <f>D121-E121</f>
        <v>1144210.4</v>
      </c>
    </row>
    <row r="122" spans="1:8" ht="38.25">
      <c r="A122" s="13" t="s">
        <v>141</v>
      </c>
      <c r="B122" s="3" t="s">
        <v>149</v>
      </c>
      <c r="C122" s="34">
        <v>6065400</v>
      </c>
      <c r="D122" s="34">
        <v>6454400</v>
      </c>
      <c r="E122" s="34">
        <v>4871241</v>
      </c>
      <c r="F122" s="34">
        <v>1232507.9</v>
      </c>
      <c r="G122" s="27">
        <f>E122/D122*100</f>
        <v>75.4716317550818</v>
      </c>
      <c r="H122" s="30">
        <f>D122-E122</f>
        <v>1583159</v>
      </c>
    </row>
    <row r="123" spans="1:8" ht="12.75">
      <c r="A123" s="23" t="s">
        <v>3</v>
      </c>
      <c r="B123" s="23" t="s">
        <v>39</v>
      </c>
      <c r="C123" s="31">
        <f>C124</f>
        <v>250000</v>
      </c>
      <c r="D123" s="31">
        <f>D124</f>
        <v>500000</v>
      </c>
      <c r="E123" s="31">
        <f>E124</f>
        <v>169979.79</v>
      </c>
      <c r="F123" s="31">
        <f>F124</f>
        <v>32900</v>
      </c>
      <c r="G123" s="28">
        <f t="shared" si="4"/>
        <v>33.995958</v>
      </c>
      <c r="H123" s="33">
        <f t="shared" si="5"/>
        <v>330020.20999999996</v>
      </c>
    </row>
    <row r="124" spans="1:8" ht="38.25">
      <c r="A124" s="13" t="s">
        <v>141</v>
      </c>
      <c r="B124" s="3" t="s">
        <v>153</v>
      </c>
      <c r="C124" s="3">
        <v>250000</v>
      </c>
      <c r="D124" s="34">
        <v>500000</v>
      </c>
      <c r="E124" s="34">
        <v>169979.79</v>
      </c>
      <c r="F124" s="34">
        <v>32900</v>
      </c>
      <c r="G124" s="27">
        <f t="shared" si="4"/>
        <v>33.995958</v>
      </c>
      <c r="H124" s="30">
        <f t="shared" si="5"/>
        <v>330020.20999999996</v>
      </c>
    </row>
    <row r="125" spans="1:8" ht="12.75">
      <c r="A125" s="23" t="s">
        <v>40</v>
      </c>
      <c r="B125" s="23" t="s">
        <v>41</v>
      </c>
      <c r="C125" s="31">
        <f>C126+C127</f>
        <v>3242172.32</v>
      </c>
      <c r="D125" s="31">
        <f>D126+D127</f>
        <v>3242172.32</v>
      </c>
      <c r="E125" s="31">
        <f>E126+E127</f>
        <v>0</v>
      </c>
      <c r="F125" s="31">
        <f>F126+F127</f>
        <v>0</v>
      </c>
      <c r="G125" s="28">
        <f t="shared" si="4"/>
        <v>0</v>
      </c>
      <c r="H125" s="33">
        <f t="shared" si="5"/>
        <v>3242172.32</v>
      </c>
    </row>
    <row r="126" spans="1:8" ht="25.5">
      <c r="A126" s="13" t="s">
        <v>121</v>
      </c>
      <c r="B126" s="3" t="s">
        <v>150</v>
      </c>
      <c r="C126" s="3">
        <v>33272.32</v>
      </c>
      <c r="D126" s="34">
        <v>33272.32</v>
      </c>
      <c r="E126" s="34">
        <v>0</v>
      </c>
      <c r="F126" s="34">
        <v>0</v>
      </c>
      <c r="G126" s="27">
        <f t="shared" si="4"/>
        <v>0</v>
      </c>
      <c r="H126" s="30">
        <f t="shared" si="5"/>
        <v>33272.32</v>
      </c>
    </row>
    <row r="127" spans="1:8" ht="12.75">
      <c r="A127" s="5" t="s">
        <v>151</v>
      </c>
      <c r="B127" s="3" t="s">
        <v>152</v>
      </c>
      <c r="C127" s="3">
        <v>3208900</v>
      </c>
      <c r="D127" s="34">
        <v>3208900</v>
      </c>
      <c r="E127" s="34">
        <v>0</v>
      </c>
      <c r="F127" s="34">
        <v>0</v>
      </c>
      <c r="G127" s="27">
        <f t="shared" si="4"/>
        <v>0</v>
      </c>
      <c r="H127" s="30">
        <f t="shared" si="5"/>
        <v>3208900</v>
      </c>
    </row>
    <row r="128" spans="1:8" ht="25.5">
      <c r="A128" s="24" t="s">
        <v>4</v>
      </c>
      <c r="B128" s="23" t="s">
        <v>42</v>
      </c>
      <c r="C128" s="31">
        <f>C130+C132+C133+C134+C135+C136</f>
        <v>8086600</v>
      </c>
      <c r="D128" s="31">
        <f>D130+D132+D133+D134+D135+D136+D129+D131</f>
        <v>11040300</v>
      </c>
      <c r="E128" s="31">
        <f>E130+E132+E133+E134+E135+E136+E129+E131</f>
        <v>3041492.48</v>
      </c>
      <c r="F128" s="31">
        <f>F130+F132+F133+F134+F135+F136</f>
        <v>837326.6799999999</v>
      </c>
      <c r="G128" s="28">
        <f t="shared" si="4"/>
        <v>27.549002110449898</v>
      </c>
      <c r="H128" s="33">
        <f t="shared" si="5"/>
        <v>7998807.52</v>
      </c>
    </row>
    <row r="129" spans="1:8" ht="25.5">
      <c r="A129" s="13" t="s">
        <v>119</v>
      </c>
      <c r="B129" s="3" t="s">
        <v>345</v>
      </c>
      <c r="C129" s="31"/>
      <c r="D129" s="35">
        <v>23700</v>
      </c>
      <c r="E129" s="31"/>
      <c r="F129" s="31"/>
      <c r="G129" s="28"/>
      <c r="H129" s="33"/>
    </row>
    <row r="130" spans="1:8" ht="25.5">
      <c r="A130" s="13" t="s">
        <v>121</v>
      </c>
      <c r="B130" s="3" t="s">
        <v>154</v>
      </c>
      <c r="C130" s="3">
        <v>5837600</v>
      </c>
      <c r="D130" s="3">
        <v>2583800</v>
      </c>
      <c r="E130" s="34">
        <v>314166.11</v>
      </c>
      <c r="F130" s="34">
        <v>381426.68</v>
      </c>
      <c r="G130" s="27">
        <f t="shared" si="4"/>
        <v>12.159072296617385</v>
      </c>
      <c r="H130" s="30">
        <f t="shared" si="5"/>
        <v>2269633.89</v>
      </c>
    </row>
    <row r="131" spans="1:8" ht="38.25">
      <c r="A131" s="17" t="s">
        <v>176</v>
      </c>
      <c r="B131" s="3" t="s">
        <v>363</v>
      </c>
      <c r="C131" s="3"/>
      <c r="D131" s="3">
        <v>1747000</v>
      </c>
      <c r="E131" s="34">
        <v>360000</v>
      </c>
      <c r="F131" s="34"/>
      <c r="G131" s="27">
        <f t="shared" si="4"/>
        <v>20.606754436176303</v>
      </c>
      <c r="H131" s="30">
        <f t="shared" si="5"/>
        <v>1387000</v>
      </c>
    </row>
    <row r="132" spans="1:8" ht="12.75">
      <c r="A132" s="5" t="s">
        <v>139</v>
      </c>
      <c r="B132" s="3" t="s">
        <v>155</v>
      </c>
      <c r="C132" s="3">
        <v>27000</v>
      </c>
      <c r="D132" s="34">
        <v>27000</v>
      </c>
      <c r="E132" s="34">
        <v>0</v>
      </c>
      <c r="F132" s="34">
        <v>0</v>
      </c>
      <c r="G132" s="27">
        <f t="shared" si="4"/>
        <v>0</v>
      </c>
      <c r="H132" s="30">
        <f t="shared" si="5"/>
        <v>27000</v>
      </c>
    </row>
    <row r="133" spans="1:8" ht="12.75">
      <c r="A133" s="5" t="s">
        <v>151</v>
      </c>
      <c r="B133" s="3" t="s">
        <v>156</v>
      </c>
      <c r="C133" s="3">
        <v>637000</v>
      </c>
      <c r="D133" s="34">
        <v>4773800</v>
      </c>
      <c r="E133" s="34">
        <v>1469800</v>
      </c>
      <c r="F133" s="34">
        <v>0</v>
      </c>
      <c r="G133" s="27">
        <f t="shared" si="4"/>
        <v>30.78888935439273</v>
      </c>
      <c r="H133" s="30">
        <f t="shared" si="5"/>
        <v>3304000</v>
      </c>
    </row>
    <row r="134" spans="1:8" ht="51">
      <c r="A134" s="17" t="s">
        <v>157</v>
      </c>
      <c r="B134" s="3" t="s">
        <v>158</v>
      </c>
      <c r="C134" s="3">
        <v>1290000</v>
      </c>
      <c r="D134" s="34">
        <v>1490000</v>
      </c>
      <c r="E134" s="34">
        <v>594000</v>
      </c>
      <c r="F134" s="34">
        <v>401400</v>
      </c>
      <c r="G134" s="27">
        <f t="shared" si="4"/>
        <v>39.86577181208054</v>
      </c>
      <c r="H134" s="30">
        <f t="shared" si="5"/>
        <v>896000</v>
      </c>
    </row>
    <row r="135" spans="1:8" ht="12.75">
      <c r="A135" s="17" t="s">
        <v>159</v>
      </c>
      <c r="B135" s="3" t="s">
        <v>160</v>
      </c>
      <c r="C135" s="3">
        <v>10000</v>
      </c>
      <c r="D135" s="34">
        <v>80000</v>
      </c>
      <c r="E135" s="34">
        <v>71947.44</v>
      </c>
      <c r="F135" s="34">
        <v>54500</v>
      </c>
      <c r="G135" s="27">
        <f t="shared" si="4"/>
        <v>89.93430000000001</v>
      </c>
      <c r="H135" s="30">
        <f t="shared" si="5"/>
        <v>8052.559999999998</v>
      </c>
    </row>
    <row r="136" spans="1:8" ht="38.25">
      <c r="A136" s="13" t="s">
        <v>141</v>
      </c>
      <c r="B136" s="3" t="s">
        <v>161</v>
      </c>
      <c r="C136" s="3">
        <v>285000</v>
      </c>
      <c r="D136" s="34">
        <v>315000</v>
      </c>
      <c r="E136" s="34">
        <v>231578.93</v>
      </c>
      <c r="F136" s="34">
        <v>0</v>
      </c>
      <c r="G136" s="27">
        <f t="shared" si="4"/>
        <v>73.51712063492063</v>
      </c>
      <c r="H136" s="30">
        <f t="shared" si="5"/>
        <v>83421.07</v>
      </c>
    </row>
    <row r="137" spans="1:8" ht="12.75">
      <c r="A137" s="1" t="s">
        <v>43</v>
      </c>
      <c r="B137" s="1" t="s">
        <v>44</v>
      </c>
      <c r="C137" s="33">
        <f>C138+C139</f>
        <v>17057700</v>
      </c>
      <c r="D137" s="33">
        <f>D138+D139</f>
        <v>16957700</v>
      </c>
      <c r="E137" s="33">
        <f>E138+E139</f>
        <v>5853756.6</v>
      </c>
      <c r="F137" s="33">
        <f>F138+F139</f>
        <v>3601749.4</v>
      </c>
      <c r="G137" s="28">
        <f t="shared" si="4"/>
        <v>34.51975562723718</v>
      </c>
      <c r="H137" s="33">
        <f t="shared" si="5"/>
        <v>11103943.4</v>
      </c>
    </row>
    <row r="138" spans="1:8" ht="38.25">
      <c r="A138" s="17" t="s">
        <v>164</v>
      </c>
      <c r="B138" s="3" t="s">
        <v>168</v>
      </c>
      <c r="C138" s="35">
        <f>C141</f>
        <v>6178500</v>
      </c>
      <c r="D138" s="35">
        <f>D141</f>
        <v>6178500</v>
      </c>
      <c r="E138" s="35">
        <f>E141</f>
        <v>5710756.6</v>
      </c>
      <c r="F138" s="35">
        <f>F141</f>
        <v>3377749.4</v>
      </c>
      <c r="G138" s="27">
        <f t="shared" si="4"/>
        <v>92.4294990693534</v>
      </c>
      <c r="H138" s="30">
        <f t="shared" si="5"/>
        <v>467743.4000000004</v>
      </c>
    </row>
    <row r="139" spans="1:8" ht="12.75">
      <c r="A139" s="5" t="s">
        <v>151</v>
      </c>
      <c r="B139" s="3" t="s">
        <v>124</v>
      </c>
      <c r="C139" s="35">
        <f>C143+C145</f>
        <v>10879200</v>
      </c>
      <c r="D139" s="35">
        <f>D143+D145</f>
        <v>10779200</v>
      </c>
      <c r="E139" s="35">
        <f>E143+E145</f>
        <v>143000</v>
      </c>
      <c r="F139" s="35">
        <f>F143+F145</f>
        <v>224000</v>
      </c>
      <c r="G139" s="27">
        <f t="shared" si="4"/>
        <v>1.326629063381327</v>
      </c>
      <c r="H139" s="30">
        <f t="shared" si="5"/>
        <v>10636200</v>
      </c>
    </row>
    <row r="140" spans="1:8" ht="12.75">
      <c r="A140" s="23" t="s">
        <v>45</v>
      </c>
      <c r="B140" s="23" t="s">
        <v>46</v>
      </c>
      <c r="C140" s="31">
        <f>C141</f>
        <v>6178500</v>
      </c>
      <c r="D140" s="31">
        <f>D141</f>
        <v>6178500</v>
      </c>
      <c r="E140" s="31">
        <f>E141</f>
        <v>5710756.6</v>
      </c>
      <c r="F140" s="31">
        <f>F141</f>
        <v>3377749.4</v>
      </c>
      <c r="G140" s="28">
        <f t="shared" si="4"/>
        <v>92.4294990693534</v>
      </c>
      <c r="H140" s="33">
        <f t="shared" si="5"/>
        <v>467743.4000000004</v>
      </c>
    </row>
    <row r="141" spans="1:8" ht="38.25">
      <c r="A141" s="17" t="s">
        <v>164</v>
      </c>
      <c r="B141" s="3" t="s">
        <v>165</v>
      </c>
      <c r="C141" s="35">
        <v>6178500</v>
      </c>
      <c r="D141" s="35">
        <v>6178500</v>
      </c>
      <c r="E141" s="35">
        <v>5710756.6</v>
      </c>
      <c r="F141" s="35">
        <v>3377749.4</v>
      </c>
      <c r="G141" s="27">
        <f>E141/D141*100</f>
        <v>92.4294990693534</v>
      </c>
      <c r="H141" s="30">
        <f>D141-E141</f>
        <v>467743.4000000004</v>
      </c>
    </row>
    <row r="142" spans="1:8" ht="12.75">
      <c r="A142" s="23" t="s">
        <v>47</v>
      </c>
      <c r="B142" s="1" t="s">
        <v>48</v>
      </c>
      <c r="C142" s="1">
        <f>C143</f>
        <v>8500000</v>
      </c>
      <c r="D142" s="33">
        <f>D143</f>
        <v>8500000</v>
      </c>
      <c r="E142" s="33">
        <f>E143</f>
        <v>0</v>
      </c>
      <c r="F142" s="33">
        <f>F143</f>
        <v>0</v>
      </c>
      <c r="G142" s="27">
        <f>E142/D142*100</f>
        <v>0</v>
      </c>
      <c r="H142" s="30">
        <f>D142-E142</f>
        <v>8500000</v>
      </c>
    </row>
    <row r="143" spans="1:8" ht="12.75">
      <c r="A143" s="5" t="s">
        <v>151</v>
      </c>
      <c r="B143" s="3" t="s">
        <v>166</v>
      </c>
      <c r="C143" s="3">
        <v>8500000</v>
      </c>
      <c r="D143" s="34">
        <v>8500000</v>
      </c>
      <c r="E143" s="34">
        <v>0</v>
      </c>
      <c r="F143" s="34">
        <v>0</v>
      </c>
      <c r="G143" s="27">
        <f>E143/D143*100</f>
        <v>0</v>
      </c>
      <c r="H143" s="30">
        <f>D143-E143</f>
        <v>8500000</v>
      </c>
    </row>
    <row r="144" spans="1:8" ht="12.75">
      <c r="A144" s="23" t="s">
        <v>49</v>
      </c>
      <c r="B144" s="23" t="s">
        <v>50</v>
      </c>
      <c r="C144" s="31">
        <f>C145</f>
        <v>2379200</v>
      </c>
      <c r="D144" s="31">
        <f>D145</f>
        <v>2279200</v>
      </c>
      <c r="E144" s="31">
        <f>E145</f>
        <v>143000</v>
      </c>
      <c r="F144" s="31">
        <f>F145</f>
        <v>224000</v>
      </c>
      <c r="G144" s="28">
        <f t="shared" si="4"/>
        <v>6.274131274131274</v>
      </c>
      <c r="H144" s="33">
        <f t="shared" si="5"/>
        <v>2136200</v>
      </c>
    </row>
    <row r="145" spans="1:8" ht="12.75">
      <c r="A145" s="5" t="s">
        <v>151</v>
      </c>
      <c r="B145" s="3" t="s">
        <v>167</v>
      </c>
      <c r="C145" s="3">
        <v>2379200</v>
      </c>
      <c r="D145" s="34">
        <v>2279200</v>
      </c>
      <c r="E145" s="34">
        <v>143000</v>
      </c>
      <c r="F145" s="34">
        <v>224000</v>
      </c>
      <c r="G145" s="27">
        <f t="shared" si="4"/>
        <v>6.274131274131274</v>
      </c>
      <c r="H145" s="30">
        <f t="shared" si="5"/>
        <v>2136200</v>
      </c>
    </row>
    <row r="146" spans="1:8" ht="12.75">
      <c r="A146" s="1" t="s">
        <v>51</v>
      </c>
      <c r="B146" s="1" t="s">
        <v>52</v>
      </c>
      <c r="C146" s="33">
        <f aca="true" t="shared" si="9" ref="C146:E147">C147</f>
        <v>60000</v>
      </c>
      <c r="D146" s="33">
        <f t="shared" si="9"/>
        <v>60000</v>
      </c>
      <c r="E146" s="33">
        <f t="shared" si="9"/>
        <v>0</v>
      </c>
      <c r="F146" s="33"/>
      <c r="G146" s="28">
        <f aca="true" t="shared" si="10" ref="G146:G209">E146/D146*100</f>
        <v>0</v>
      </c>
      <c r="H146" s="33">
        <f aca="true" t="shared" si="11" ref="H146:H209">D146-E146</f>
        <v>60000</v>
      </c>
    </row>
    <row r="147" spans="1:8" ht="25.5">
      <c r="A147" s="24" t="s">
        <v>53</v>
      </c>
      <c r="B147" s="23" t="s">
        <v>54</v>
      </c>
      <c r="C147" s="31">
        <f t="shared" si="9"/>
        <v>60000</v>
      </c>
      <c r="D147" s="31">
        <f t="shared" si="9"/>
        <v>60000</v>
      </c>
      <c r="E147" s="31">
        <f t="shared" si="9"/>
        <v>0</v>
      </c>
      <c r="F147" s="31"/>
      <c r="G147" s="28">
        <f>E147/D147*100</f>
        <v>0</v>
      </c>
      <c r="H147" s="30">
        <f t="shared" si="11"/>
        <v>60000</v>
      </c>
    </row>
    <row r="148" spans="1:8" ht="25.5">
      <c r="A148" s="13" t="s">
        <v>121</v>
      </c>
      <c r="B148" s="3" t="s">
        <v>169</v>
      </c>
      <c r="C148" s="3">
        <v>60000</v>
      </c>
      <c r="D148" s="34">
        <v>60000</v>
      </c>
      <c r="E148" s="34">
        <v>0</v>
      </c>
      <c r="F148" s="34"/>
      <c r="G148" s="27">
        <f t="shared" si="10"/>
        <v>0</v>
      </c>
      <c r="H148" s="30">
        <f t="shared" si="11"/>
        <v>60000</v>
      </c>
    </row>
    <row r="149" spans="1:8" ht="12.75">
      <c r="A149" s="1" t="s">
        <v>55</v>
      </c>
      <c r="B149" s="1" t="s">
        <v>56</v>
      </c>
      <c r="C149" s="33">
        <f>C150+C154+C155+C156+C159+C151+C152+C153+C157+C158+C160+C161+C162</f>
        <v>226431950.91</v>
      </c>
      <c r="D149" s="33">
        <f>D150+D154+D155+D156+D159+D151+D152+D153+D157+D158+D160+D161+D162</f>
        <v>228509645.91000003</v>
      </c>
      <c r="E149" s="33">
        <f>E150+E154+E155+E156+E159+E151+E152+E153+E157+E158+E160+E161+E162</f>
        <v>82864850.69</v>
      </c>
      <c r="F149" s="33">
        <f>F150+F154+F155+F156+F159+F151+F152+F153+F157+F158+F160+F161+F162</f>
        <v>72251738.8</v>
      </c>
      <c r="G149" s="28">
        <f t="shared" si="10"/>
        <v>36.263174081778956</v>
      </c>
      <c r="H149" s="33">
        <f t="shared" si="11"/>
        <v>145644795.22000003</v>
      </c>
    </row>
    <row r="150" spans="1:8" ht="12.75">
      <c r="A150" s="17" t="s">
        <v>132</v>
      </c>
      <c r="B150" s="3" t="s">
        <v>195</v>
      </c>
      <c r="C150" s="35">
        <f aca="true" t="shared" si="12" ref="C150:E155">C180</f>
        <v>6975000</v>
      </c>
      <c r="D150" s="35">
        <f t="shared" si="12"/>
        <v>6975000</v>
      </c>
      <c r="E150" s="35">
        <f t="shared" si="12"/>
        <v>2392960.96</v>
      </c>
      <c r="F150" s="35">
        <f aca="true" t="shared" si="13" ref="F150:F155">F180</f>
        <v>2518672.57</v>
      </c>
      <c r="G150" s="27">
        <f t="shared" si="10"/>
        <v>34.307684014336914</v>
      </c>
      <c r="H150" s="33">
        <f t="shared" si="11"/>
        <v>4582039.04</v>
      </c>
    </row>
    <row r="151" spans="1:8" ht="25.5">
      <c r="A151" s="17" t="s">
        <v>186</v>
      </c>
      <c r="B151" s="3" t="s">
        <v>196</v>
      </c>
      <c r="C151" s="35">
        <f t="shared" si="12"/>
        <v>10000</v>
      </c>
      <c r="D151" s="35">
        <f t="shared" si="12"/>
        <v>10000</v>
      </c>
      <c r="E151" s="35">
        <f t="shared" si="12"/>
        <v>0</v>
      </c>
      <c r="F151" s="35">
        <f t="shared" si="13"/>
        <v>0</v>
      </c>
      <c r="G151" s="27">
        <f t="shared" si="10"/>
        <v>0</v>
      </c>
      <c r="H151" s="30">
        <f t="shared" si="11"/>
        <v>10000</v>
      </c>
    </row>
    <row r="152" spans="1:8" ht="38.25">
      <c r="A152" s="17" t="s">
        <v>188</v>
      </c>
      <c r="B152" s="3" t="s">
        <v>197</v>
      </c>
      <c r="C152" s="35">
        <f t="shared" si="12"/>
        <v>2106000</v>
      </c>
      <c r="D152" s="35">
        <f t="shared" si="12"/>
        <v>2106000</v>
      </c>
      <c r="E152" s="35">
        <f t="shared" si="12"/>
        <v>941805.27</v>
      </c>
      <c r="F152" s="35">
        <f t="shared" si="13"/>
        <v>891984.64</v>
      </c>
      <c r="G152" s="27">
        <f t="shared" si="10"/>
        <v>44.720098290598294</v>
      </c>
      <c r="H152" s="30">
        <f t="shared" si="11"/>
        <v>1164194.73</v>
      </c>
    </row>
    <row r="153" spans="1:8" ht="12.75">
      <c r="A153" s="3" t="s">
        <v>114</v>
      </c>
      <c r="B153" s="3" t="s">
        <v>198</v>
      </c>
      <c r="C153" s="35">
        <f t="shared" si="12"/>
        <v>1573100</v>
      </c>
      <c r="D153" s="35">
        <f t="shared" si="12"/>
        <v>1576345</v>
      </c>
      <c r="E153" s="35">
        <f t="shared" si="12"/>
        <v>515182.35</v>
      </c>
      <c r="F153" s="35">
        <f t="shared" si="13"/>
        <v>477238.65</v>
      </c>
      <c r="G153" s="27">
        <f t="shared" si="10"/>
        <v>32.68208101652874</v>
      </c>
      <c r="H153" s="30">
        <f t="shared" si="11"/>
        <v>1061162.65</v>
      </c>
    </row>
    <row r="154" spans="1:8" ht="12.75">
      <c r="A154" s="3" t="s">
        <v>116</v>
      </c>
      <c r="B154" s="3" t="s">
        <v>199</v>
      </c>
      <c r="C154" s="35">
        <f t="shared" si="12"/>
        <v>465000</v>
      </c>
      <c r="D154" s="35">
        <f t="shared" si="12"/>
        <v>461755</v>
      </c>
      <c r="E154" s="35">
        <f t="shared" si="12"/>
        <v>188201.41</v>
      </c>
      <c r="F154" s="35">
        <f t="shared" si="13"/>
        <v>104683.41</v>
      </c>
      <c r="G154" s="27">
        <f t="shared" si="10"/>
        <v>40.757849942068844</v>
      </c>
      <c r="H154" s="30">
        <f t="shared" si="11"/>
        <v>273553.58999999997</v>
      </c>
    </row>
    <row r="155" spans="1:8" ht="25.5">
      <c r="A155" s="13" t="s">
        <v>119</v>
      </c>
      <c r="B155" s="3" t="s">
        <v>200</v>
      </c>
      <c r="C155" s="35">
        <f t="shared" si="12"/>
        <v>968200</v>
      </c>
      <c r="D155" s="35">
        <f t="shared" si="12"/>
        <v>870600</v>
      </c>
      <c r="E155" s="35">
        <f t="shared" si="12"/>
        <v>158118.75</v>
      </c>
      <c r="F155" s="35">
        <f t="shared" si="13"/>
        <v>0</v>
      </c>
      <c r="G155" s="27">
        <f t="shared" si="10"/>
        <v>18.162043418332185</v>
      </c>
      <c r="H155" s="30">
        <f t="shared" si="11"/>
        <v>712481.25</v>
      </c>
    </row>
    <row r="156" spans="1:8" ht="25.5">
      <c r="A156" s="13" t="s">
        <v>121</v>
      </c>
      <c r="B156" s="3" t="s">
        <v>201</v>
      </c>
      <c r="C156" s="35">
        <f>C175+C186</f>
        <v>2509590</v>
      </c>
      <c r="D156" s="35">
        <f>D175+D186</f>
        <v>2493190.8899999997</v>
      </c>
      <c r="E156" s="35">
        <f>E175+E186</f>
        <v>525522.6799999999</v>
      </c>
      <c r="F156" s="35">
        <f>F175+F186</f>
        <v>694230.8</v>
      </c>
      <c r="G156" s="27">
        <f t="shared" si="10"/>
        <v>21.078317031713524</v>
      </c>
      <c r="H156" s="30">
        <f t="shared" si="11"/>
        <v>1967668.2099999997</v>
      </c>
    </row>
    <row r="157" spans="1:8" ht="38.25">
      <c r="A157" s="17" t="s">
        <v>176</v>
      </c>
      <c r="B157" s="3" t="s">
        <v>202</v>
      </c>
      <c r="C157" s="35">
        <f>C169</f>
        <v>3000000</v>
      </c>
      <c r="D157" s="35">
        <f>D169</f>
        <v>3000000</v>
      </c>
      <c r="E157" s="35">
        <f>E169</f>
        <v>99143.13</v>
      </c>
      <c r="F157" s="35">
        <f>F169</f>
        <v>0</v>
      </c>
      <c r="G157" s="27">
        <f t="shared" si="10"/>
        <v>3.304771</v>
      </c>
      <c r="H157" s="30">
        <f t="shared" si="11"/>
        <v>2900856.87</v>
      </c>
    </row>
    <row r="158" spans="1:8" ht="51">
      <c r="A158" s="17" t="s">
        <v>170</v>
      </c>
      <c r="B158" s="3" t="s">
        <v>203</v>
      </c>
      <c r="C158" s="35">
        <f>C164+C176+C170</f>
        <v>100575848</v>
      </c>
      <c r="D158" s="35">
        <f>D164+D176+D170</f>
        <v>107517090.91</v>
      </c>
      <c r="E158" s="35">
        <f>E164+E176+E170</f>
        <v>44656206.400000006</v>
      </c>
      <c r="F158" s="35">
        <f>F164+F176+F170</f>
        <v>48865465.61</v>
      </c>
      <c r="G158" s="27">
        <f t="shared" si="10"/>
        <v>41.534053816039965</v>
      </c>
      <c r="H158" s="30">
        <f t="shared" si="11"/>
        <v>62860884.50999999</v>
      </c>
    </row>
    <row r="159" spans="1:8" ht="12.75">
      <c r="A159" s="17" t="s">
        <v>172</v>
      </c>
      <c r="B159" s="3" t="s">
        <v>204</v>
      </c>
      <c r="C159" s="35">
        <f>C165+C171+C177</f>
        <v>22201555.91</v>
      </c>
      <c r="D159" s="35">
        <f>D165+D171+D177</f>
        <v>7350554</v>
      </c>
      <c r="E159" s="35">
        <f>E165+E171+E177</f>
        <v>1302136.17</v>
      </c>
      <c r="F159" s="35">
        <f>F165+F171+F177</f>
        <v>1816903.34</v>
      </c>
      <c r="G159" s="27">
        <f t="shared" si="10"/>
        <v>17.714803129124686</v>
      </c>
      <c r="H159" s="30">
        <f t="shared" si="11"/>
        <v>6048417.83</v>
      </c>
    </row>
    <row r="160" spans="1:8" ht="51">
      <c r="A160" s="17" t="s">
        <v>157</v>
      </c>
      <c r="B160" s="3" t="s">
        <v>205</v>
      </c>
      <c r="C160" s="35">
        <f aca="true" t="shared" si="14" ref="C160:E161">C166+C172</f>
        <v>58796652</v>
      </c>
      <c r="D160" s="35">
        <f t="shared" si="14"/>
        <v>74515040</v>
      </c>
      <c r="E160" s="35">
        <f t="shared" si="14"/>
        <v>30862360</v>
      </c>
      <c r="F160" s="35">
        <f>F166+F172</f>
        <v>14937743.89</v>
      </c>
      <c r="G160" s="27">
        <f t="shared" si="10"/>
        <v>41.417625220358204</v>
      </c>
      <c r="H160" s="30">
        <f t="shared" si="11"/>
        <v>43652680</v>
      </c>
    </row>
    <row r="161" spans="1:8" ht="12.75">
      <c r="A161" s="17" t="s">
        <v>159</v>
      </c>
      <c r="B161" s="3" t="s">
        <v>206</v>
      </c>
      <c r="C161" s="35">
        <f t="shared" si="14"/>
        <v>27131005</v>
      </c>
      <c r="D161" s="35">
        <f>D167+D173+D178</f>
        <v>21499070.11</v>
      </c>
      <c r="E161" s="35">
        <f>E167+E173+E178</f>
        <v>1166619.75</v>
      </c>
      <c r="F161" s="35">
        <f>F167+F173+F178</f>
        <v>1917895</v>
      </c>
      <c r="G161" s="27">
        <f t="shared" si="10"/>
        <v>5.4263730665139915</v>
      </c>
      <c r="H161" s="30">
        <f t="shared" si="11"/>
        <v>20332450.36</v>
      </c>
    </row>
    <row r="162" spans="1:8" ht="12.75">
      <c r="A162" s="3" t="s">
        <v>125</v>
      </c>
      <c r="B162" s="3" t="s">
        <v>207</v>
      </c>
      <c r="C162" s="35">
        <f>C187</f>
        <v>120000</v>
      </c>
      <c r="D162" s="35">
        <f>D187</f>
        <v>135000</v>
      </c>
      <c r="E162" s="35">
        <f>E187</f>
        <v>56593.82</v>
      </c>
      <c r="F162" s="35">
        <f>F187</f>
        <v>26920.89</v>
      </c>
      <c r="G162" s="27">
        <f t="shared" si="10"/>
        <v>41.92134814814815</v>
      </c>
      <c r="H162" s="30">
        <f t="shared" si="11"/>
        <v>78406.18</v>
      </c>
    </row>
    <row r="163" spans="1:8" ht="12.75">
      <c r="A163" s="23" t="s">
        <v>57</v>
      </c>
      <c r="B163" s="23" t="s">
        <v>58</v>
      </c>
      <c r="C163" s="31">
        <f>C165+C166+C164+C167</f>
        <v>31753600</v>
      </c>
      <c r="D163" s="31">
        <f>D165+D166+D164+D167</f>
        <v>30253600</v>
      </c>
      <c r="E163" s="31">
        <f>E165+E166+E164+E167</f>
        <v>14486098.11</v>
      </c>
      <c r="F163" s="31">
        <f>F165+F166+F164+F167</f>
        <v>9933299.91</v>
      </c>
      <c r="G163" s="28">
        <f t="shared" si="10"/>
        <v>47.88222925536134</v>
      </c>
      <c r="H163" s="33">
        <f t="shared" si="11"/>
        <v>15767501.89</v>
      </c>
    </row>
    <row r="164" spans="1:8" ht="51">
      <c r="A164" s="17" t="s">
        <v>170</v>
      </c>
      <c r="B164" s="3" t="s">
        <v>171</v>
      </c>
      <c r="C164" s="35">
        <v>16110448</v>
      </c>
      <c r="D164" s="35">
        <v>18243973</v>
      </c>
      <c r="E164" s="35">
        <v>8465039.14</v>
      </c>
      <c r="F164" s="35">
        <v>9933299.91</v>
      </c>
      <c r="G164" s="27">
        <f>E164/D164*100</f>
        <v>46.39909925321639</v>
      </c>
      <c r="H164" s="30">
        <f>D164-E164</f>
        <v>9778933.86</v>
      </c>
    </row>
    <row r="165" spans="1:8" ht="12.75">
      <c r="A165" s="17" t="s">
        <v>172</v>
      </c>
      <c r="B165" s="3" t="s">
        <v>173</v>
      </c>
      <c r="C165" s="3">
        <v>4233525</v>
      </c>
      <c r="D165" s="34">
        <v>600000</v>
      </c>
      <c r="E165" s="34">
        <v>156445.17</v>
      </c>
      <c r="F165" s="34">
        <v>0</v>
      </c>
      <c r="G165" s="27">
        <f t="shared" si="10"/>
        <v>26.074195</v>
      </c>
      <c r="H165" s="30">
        <f t="shared" si="11"/>
        <v>443554.82999999996</v>
      </c>
    </row>
    <row r="166" spans="1:8" ht="51">
      <c r="A166" s="17" t="s">
        <v>157</v>
      </c>
      <c r="B166" s="3" t="s">
        <v>174</v>
      </c>
      <c r="C166" s="34">
        <v>9763152</v>
      </c>
      <c r="D166" s="34">
        <v>10909627</v>
      </c>
      <c r="E166" s="34">
        <v>5842813.8</v>
      </c>
      <c r="F166" s="34">
        <v>0</v>
      </c>
      <c r="G166" s="27">
        <f t="shared" si="10"/>
        <v>53.556494644592334</v>
      </c>
      <c r="H166" s="30">
        <f t="shared" si="11"/>
        <v>5066813.2</v>
      </c>
    </row>
    <row r="167" spans="1:8" ht="12.75">
      <c r="A167" s="17" t="s">
        <v>159</v>
      </c>
      <c r="B167" s="3" t="s">
        <v>175</v>
      </c>
      <c r="C167" s="34">
        <v>1646475</v>
      </c>
      <c r="D167" s="34">
        <v>500000</v>
      </c>
      <c r="E167" s="34">
        <v>21800</v>
      </c>
      <c r="F167" s="34">
        <v>0</v>
      </c>
      <c r="G167" s="27">
        <f>E167/D167*100</f>
        <v>4.36</v>
      </c>
      <c r="H167" s="30">
        <f>D167-E167</f>
        <v>478200</v>
      </c>
    </row>
    <row r="168" spans="1:8" ht="12.75">
      <c r="A168" s="23" t="s">
        <v>59</v>
      </c>
      <c r="B168" s="23" t="s">
        <v>60</v>
      </c>
      <c r="C168" s="31">
        <f>C170+C171+C172+C173+C169</f>
        <v>177958160.91</v>
      </c>
      <c r="D168" s="31">
        <f>D170+D171+D172+D173+D169</f>
        <v>181383355.01999998</v>
      </c>
      <c r="E168" s="31">
        <f>E170+E171+E172+E173+E169</f>
        <v>63386606.660000004</v>
      </c>
      <c r="F168" s="31">
        <f>F170+F171+F172+F173+F169</f>
        <v>57233034.85</v>
      </c>
      <c r="G168" s="28">
        <f t="shared" si="10"/>
        <v>34.946209178350884</v>
      </c>
      <c r="H168" s="33">
        <f t="shared" si="11"/>
        <v>117996748.35999998</v>
      </c>
    </row>
    <row r="169" spans="1:8" ht="38.25">
      <c r="A169" s="17" t="s">
        <v>176</v>
      </c>
      <c r="B169" s="3" t="s">
        <v>177</v>
      </c>
      <c r="C169" s="3">
        <v>3000000</v>
      </c>
      <c r="D169" s="35">
        <v>3000000</v>
      </c>
      <c r="E169" s="35">
        <v>99143.13</v>
      </c>
      <c r="F169" s="35">
        <v>0</v>
      </c>
      <c r="G169" s="27">
        <f>E169/D169*100</f>
        <v>3.304771</v>
      </c>
      <c r="H169" s="30">
        <f>D169-E169</f>
        <v>2900856.87</v>
      </c>
    </row>
    <row r="170" spans="1:8" ht="51">
      <c r="A170" s="17" t="s">
        <v>170</v>
      </c>
      <c r="B170" s="3" t="s">
        <v>178</v>
      </c>
      <c r="C170" s="3">
        <v>83092900</v>
      </c>
      <c r="D170" s="34">
        <v>87900617.91</v>
      </c>
      <c r="E170" s="34">
        <v>35979152.28</v>
      </c>
      <c r="F170" s="34">
        <v>38563982.42</v>
      </c>
      <c r="G170" s="27">
        <f t="shared" si="10"/>
        <v>40.93162611989653</v>
      </c>
      <c r="H170" s="30">
        <f t="shared" si="11"/>
        <v>51921465.629999995</v>
      </c>
    </row>
    <row r="171" spans="1:8" ht="12.75">
      <c r="A171" s="17" t="s">
        <v>172</v>
      </c>
      <c r="B171" s="3" t="s">
        <v>179</v>
      </c>
      <c r="C171" s="3">
        <v>17347230.91</v>
      </c>
      <c r="D171" s="34">
        <v>5978254</v>
      </c>
      <c r="E171" s="34">
        <v>1143945.3</v>
      </c>
      <c r="F171" s="34">
        <v>1813413.54</v>
      </c>
      <c r="G171" s="27">
        <f t="shared" si="10"/>
        <v>19.135107006159323</v>
      </c>
      <c r="H171" s="30">
        <f t="shared" si="11"/>
        <v>4834308.7</v>
      </c>
    </row>
    <row r="172" spans="1:8" ht="51">
      <c r="A172" s="17" t="s">
        <v>157</v>
      </c>
      <c r="B172" s="3" t="s">
        <v>180</v>
      </c>
      <c r="C172" s="3">
        <v>49033500</v>
      </c>
      <c r="D172" s="34">
        <v>63605413</v>
      </c>
      <c r="E172" s="34">
        <v>25019546.2</v>
      </c>
      <c r="F172" s="34">
        <v>14937743.89</v>
      </c>
      <c r="G172" s="27">
        <f t="shared" si="10"/>
        <v>39.33556126740345</v>
      </c>
      <c r="H172" s="30">
        <f t="shared" si="11"/>
        <v>38585866.8</v>
      </c>
    </row>
    <row r="173" spans="1:8" ht="12.75">
      <c r="A173" s="17" t="s">
        <v>159</v>
      </c>
      <c r="B173" s="3" t="s">
        <v>181</v>
      </c>
      <c r="C173" s="34">
        <v>25484530</v>
      </c>
      <c r="D173" s="34">
        <v>20899070.11</v>
      </c>
      <c r="E173" s="34">
        <v>1144819.75</v>
      </c>
      <c r="F173" s="34">
        <v>1917895</v>
      </c>
      <c r="G173" s="27">
        <f t="shared" si="10"/>
        <v>5.477850181727535</v>
      </c>
      <c r="H173" s="30">
        <f t="shared" si="11"/>
        <v>19754250.36</v>
      </c>
    </row>
    <row r="174" spans="1:8" ht="12.75">
      <c r="A174" s="23" t="s">
        <v>61</v>
      </c>
      <c r="B174" s="23" t="s">
        <v>62</v>
      </c>
      <c r="C174" s="31">
        <f>C175+C176+C177</f>
        <v>2466490</v>
      </c>
      <c r="D174" s="31">
        <f>D175+D176+D177+D178</f>
        <v>2715880</v>
      </c>
      <c r="E174" s="31">
        <f>E175+E176+E177+E178</f>
        <v>270355.68</v>
      </c>
      <c r="F174" s="31">
        <f>F175+F176+F177+F178</f>
        <v>559847.76</v>
      </c>
      <c r="G174" s="28">
        <f t="shared" si="10"/>
        <v>9.954625388456044</v>
      </c>
      <c r="H174" s="33">
        <f t="shared" si="11"/>
        <v>2445524.32</v>
      </c>
    </row>
    <row r="175" spans="1:8" ht="25.5">
      <c r="A175" s="13" t="s">
        <v>121</v>
      </c>
      <c r="B175" s="3" t="s">
        <v>182</v>
      </c>
      <c r="C175" s="3">
        <v>473190</v>
      </c>
      <c r="D175" s="34">
        <v>471080</v>
      </c>
      <c r="E175" s="34">
        <v>56595</v>
      </c>
      <c r="F175" s="34">
        <v>188174.68</v>
      </c>
      <c r="G175" s="27">
        <f t="shared" si="10"/>
        <v>12.013882992273075</v>
      </c>
      <c r="H175" s="30">
        <f t="shared" si="11"/>
        <v>414485</v>
      </c>
    </row>
    <row r="176" spans="1:8" ht="51">
      <c r="A176" s="17" t="s">
        <v>170</v>
      </c>
      <c r="B176" s="3" t="s">
        <v>183</v>
      </c>
      <c r="C176" s="3">
        <v>1372500</v>
      </c>
      <c r="D176" s="34">
        <v>1372500</v>
      </c>
      <c r="E176" s="34">
        <v>212014.98</v>
      </c>
      <c r="F176" s="34">
        <v>368183.28</v>
      </c>
      <c r="G176" s="27">
        <f t="shared" si="10"/>
        <v>15.447357377049181</v>
      </c>
      <c r="H176" s="30">
        <f t="shared" si="11"/>
        <v>1160485.02</v>
      </c>
    </row>
    <row r="177" spans="1:8" ht="12.75">
      <c r="A177" s="17" t="s">
        <v>172</v>
      </c>
      <c r="B177" s="3" t="s">
        <v>184</v>
      </c>
      <c r="C177" s="34">
        <v>620800</v>
      </c>
      <c r="D177" s="34">
        <v>772300</v>
      </c>
      <c r="E177" s="34">
        <v>1745.7</v>
      </c>
      <c r="F177" s="34">
        <v>3489.8</v>
      </c>
      <c r="G177" s="27">
        <f t="shared" si="10"/>
        <v>0.22603910397513918</v>
      </c>
      <c r="H177" s="30">
        <f t="shared" si="11"/>
        <v>770554.3</v>
      </c>
    </row>
    <row r="178" spans="1:8" ht="12.75">
      <c r="A178" s="17" t="s">
        <v>159</v>
      </c>
      <c r="B178" s="3" t="s">
        <v>346</v>
      </c>
      <c r="C178" s="34"/>
      <c r="D178" s="34">
        <v>100000</v>
      </c>
      <c r="E178" s="34"/>
      <c r="F178" s="34"/>
      <c r="G178" s="27">
        <f>E178/D178*100</f>
        <v>0</v>
      </c>
      <c r="H178" s="30">
        <f>D178-E178</f>
        <v>100000</v>
      </c>
    </row>
    <row r="179" spans="1:8" ht="12.75">
      <c r="A179" s="23" t="s">
        <v>63</v>
      </c>
      <c r="B179" s="23" t="s">
        <v>64</v>
      </c>
      <c r="C179" s="31">
        <f>C180+C182+C186+C187+C183+C184+C185+C181</f>
        <v>14253700</v>
      </c>
      <c r="D179" s="31">
        <f>D180+D182+D186+D187+D183+D184+D185</f>
        <v>14146810.89</v>
      </c>
      <c r="E179" s="31">
        <f>E180+E182+E186+E187+E183+E184+E185</f>
        <v>4721790.24</v>
      </c>
      <c r="F179" s="31">
        <f>F180+F182+F186+F187+F183+F184+F185</f>
        <v>4525556.28</v>
      </c>
      <c r="G179" s="28">
        <f t="shared" si="10"/>
        <v>33.37706481492381</v>
      </c>
      <c r="H179" s="33">
        <f t="shared" si="11"/>
        <v>9425020.65</v>
      </c>
    </row>
    <row r="180" spans="1:8" ht="12.75">
      <c r="A180" s="17" t="s">
        <v>132</v>
      </c>
      <c r="B180" s="3" t="s">
        <v>185</v>
      </c>
      <c r="C180" s="34">
        <v>6975000</v>
      </c>
      <c r="D180" s="34">
        <v>6975000</v>
      </c>
      <c r="E180" s="34">
        <v>2392960.96</v>
      </c>
      <c r="F180" s="34">
        <v>2518672.57</v>
      </c>
      <c r="G180" s="27">
        <f t="shared" si="10"/>
        <v>34.307684014336914</v>
      </c>
      <c r="H180" s="30">
        <f t="shared" si="11"/>
        <v>4582039.04</v>
      </c>
    </row>
    <row r="181" spans="1:8" ht="25.5">
      <c r="A181" s="17" t="s">
        <v>186</v>
      </c>
      <c r="B181" s="3" t="s">
        <v>187</v>
      </c>
      <c r="C181" s="34">
        <v>10000</v>
      </c>
      <c r="D181" s="34">
        <v>10000</v>
      </c>
      <c r="E181" s="34">
        <v>0</v>
      </c>
      <c r="F181" s="34">
        <v>0</v>
      </c>
      <c r="G181" s="27">
        <f>E181/D181*100</f>
        <v>0</v>
      </c>
      <c r="H181" s="30">
        <f>D181-E181</f>
        <v>10000</v>
      </c>
    </row>
    <row r="182" spans="1:8" ht="38.25">
      <c r="A182" s="17" t="s">
        <v>188</v>
      </c>
      <c r="B182" s="3" t="s">
        <v>189</v>
      </c>
      <c r="C182" s="34">
        <v>2106000</v>
      </c>
      <c r="D182" s="34">
        <v>2106000</v>
      </c>
      <c r="E182" s="34">
        <v>941805.27</v>
      </c>
      <c r="F182" s="34">
        <v>891984.64</v>
      </c>
      <c r="G182" s="27">
        <f t="shared" si="10"/>
        <v>44.720098290598294</v>
      </c>
      <c r="H182" s="30">
        <f t="shared" si="11"/>
        <v>1164194.73</v>
      </c>
    </row>
    <row r="183" spans="1:8" ht="12.75">
      <c r="A183" s="3" t="s">
        <v>114</v>
      </c>
      <c r="B183" s="3" t="s">
        <v>190</v>
      </c>
      <c r="C183" s="34">
        <v>1573100</v>
      </c>
      <c r="D183" s="34">
        <v>1576345</v>
      </c>
      <c r="E183" s="34">
        <v>515182.35</v>
      </c>
      <c r="F183" s="34">
        <v>477238.65</v>
      </c>
      <c r="G183" s="27">
        <f t="shared" si="10"/>
        <v>32.68208101652874</v>
      </c>
      <c r="H183" s="30">
        <f t="shared" si="11"/>
        <v>1061162.65</v>
      </c>
    </row>
    <row r="184" spans="1:8" ht="12.75">
      <c r="A184" s="3" t="s">
        <v>116</v>
      </c>
      <c r="B184" s="3" t="s">
        <v>191</v>
      </c>
      <c r="C184" s="34">
        <v>465000</v>
      </c>
      <c r="D184" s="34">
        <v>461755</v>
      </c>
      <c r="E184" s="34">
        <v>188201.41</v>
      </c>
      <c r="F184" s="34">
        <v>104683.41</v>
      </c>
      <c r="G184" s="27">
        <f t="shared" si="10"/>
        <v>40.757849942068844</v>
      </c>
      <c r="H184" s="30">
        <f t="shared" si="11"/>
        <v>273553.58999999997</v>
      </c>
    </row>
    <row r="185" spans="1:8" ht="25.5">
      <c r="A185" s="13" t="s">
        <v>119</v>
      </c>
      <c r="B185" s="3" t="s">
        <v>192</v>
      </c>
      <c r="C185" s="34">
        <v>968200</v>
      </c>
      <c r="D185" s="34">
        <v>870600</v>
      </c>
      <c r="E185" s="34">
        <v>158118.75</v>
      </c>
      <c r="F185" s="34"/>
      <c r="G185" s="27">
        <f t="shared" si="10"/>
        <v>18.162043418332185</v>
      </c>
      <c r="H185" s="30">
        <f t="shared" si="11"/>
        <v>712481.25</v>
      </c>
    </row>
    <row r="186" spans="1:8" ht="25.5">
      <c r="A186" s="13" t="s">
        <v>121</v>
      </c>
      <c r="B186" s="3" t="s">
        <v>193</v>
      </c>
      <c r="C186" s="34">
        <v>2036400</v>
      </c>
      <c r="D186" s="34">
        <v>2022110.89</v>
      </c>
      <c r="E186" s="34">
        <v>468927.68</v>
      </c>
      <c r="F186" s="34">
        <v>506056.12</v>
      </c>
      <c r="G186" s="27">
        <f t="shared" si="10"/>
        <v>23.190008140453664</v>
      </c>
      <c r="H186" s="30">
        <f t="shared" si="11"/>
        <v>1553183.21</v>
      </c>
    </row>
    <row r="187" spans="1:8" ht="12.75">
      <c r="A187" s="3" t="s">
        <v>125</v>
      </c>
      <c r="B187" s="3" t="s">
        <v>194</v>
      </c>
      <c r="C187" s="34">
        <v>120000</v>
      </c>
      <c r="D187" s="34">
        <v>135000</v>
      </c>
      <c r="E187" s="34">
        <v>56593.82</v>
      </c>
      <c r="F187" s="34">
        <v>26920.89</v>
      </c>
      <c r="G187" s="27">
        <f t="shared" si="10"/>
        <v>41.92134814814815</v>
      </c>
      <c r="H187" s="30">
        <f t="shared" si="11"/>
        <v>78406.18</v>
      </c>
    </row>
    <row r="188" spans="1:8" ht="12.75">
      <c r="A188" s="1" t="s">
        <v>65</v>
      </c>
      <c r="B188" s="1" t="s">
        <v>66</v>
      </c>
      <c r="C188" s="33">
        <f>C189+C193+C194+C195+C198+C190+C191+C192+C196+C197+C199+C200+C201</f>
        <v>36342521</v>
      </c>
      <c r="D188" s="33">
        <f>D189+D193+D194+D195+D198+D190+D191+D192+D196+D197+D199+D200+D201+D202</f>
        <v>35547600.5</v>
      </c>
      <c r="E188" s="33">
        <f>E189+E193+E194+E195+E198+E190+E191+E192+E196+E197+E199+E200+E201+E202</f>
        <v>13801294.860000003</v>
      </c>
      <c r="F188" s="33">
        <f>F189+F193+F194+F195+F198+F190+F191+F192+F196+F197+F199+F200+F201+F202</f>
        <v>13865712.78</v>
      </c>
      <c r="G188" s="28">
        <f t="shared" si="10"/>
        <v>38.82482830310868</v>
      </c>
      <c r="H188" s="33">
        <f t="shared" si="11"/>
        <v>21746305.639999997</v>
      </c>
    </row>
    <row r="189" spans="1:8" ht="12.75">
      <c r="A189" s="17" t="s">
        <v>132</v>
      </c>
      <c r="B189" s="3" t="s">
        <v>224</v>
      </c>
      <c r="C189" s="35">
        <f>C212</f>
        <v>8224800</v>
      </c>
      <c r="D189" s="35">
        <f>D212</f>
        <v>8375254</v>
      </c>
      <c r="E189" s="35">
        <f>E212</f>
        <v>3423072.58</v>
      </c>
      <c r="F189" s="35">
        <f>F212</f>
        <v>3407397.23</v>
      </c>
      <c r="G189" s="27">
        <f t="shared" si="10"/>
        <v>40.87126885942802</v>
      </c>
      <c r="H189" s="30">
        <f t="shared" si="11"/>
        <v>4952181.42</v>
      </c>
    </row>
    <row r="190" spans="1:8" ht="25.5">
      <c r="A190" s="17" t="s">
        <v>186</v>
      </c>
      <c r="B190" s="3" t="s">
        <v>225</v>
      </c>
      <c r="C190" s="35">
        <f aca="true" t="shared" si="15" ref="C190:D196">C213</f>
        <v>3000</v>
      </c>
      <c r="D190" s="35">
        <f t="shared" si="15"/>
        <v>3000</v>
      </c>
      <c r="E190" s="35">
        <f>E213</f>
        <v>287.5</v>
      </c>
      <c r="F190" s="35">
        <f>F213</f>
        <v>233.71</v>
      </c>
      <c r="G190" s="27">
        <f t="shared" si="10"/>
        <v>9.583333333333334</v>
      </c>
      <c r="H190" s="30">
        <f t="shared" si="11"/>
        <v>2712.5</v>
      </c>
    </row>
    <row r="191" spans="1:8" ht="38.25">
      <c r="A191" s="17" t="s">
        <v>188</v>
      </c>
      <c r="B191" s="3" t="s">
        <v>226</v>
      </c>
      <c r="C191" s="35">
        <f t="shared" si="15"/>
        <v>2475200</v>
      </c>
      <c r="D191" s="35">
        <f t="shared" si="15"/>
        <v>4611504.02</v>
      </c>
      <c r="E191" s="35">
        <f aca="true" t="shared" si="16" ref="E191:F196">E214</f>
        <v>953194.39</v>
      </c>
      <c r="F191" s="35">
        <f t="shared" si="16"/>
        <v>1279418.42</v>
      </c>
      <c r="G191" s="27">
        <f t="shared" si="10"/>
        <v>20.669924299447974</v>
      </c>
      <c r="H191" s="30">
        <f t="shared" si="11"/>
        <v>3658309.6299999994</v>
      </c>
    </row>
    <row r="192" spans="1:8" ht="12.75">
      <c r="A192" s="3" t="s">
        <v>114</v>
      </c>
      <c r="B192" s="3" t="s">
        <v>227</v>
      </c>
      <c r="C192" s="35">
        <f t="shared" si="15"/>
        <v>675000</v>
      </c>
      <c r="D192" s="35">
        <f t="shared" si="15"/>
        <v>792668.2</v>
      </c>
      <c r="E192" s="35">
        <f t="shared" si="16"/>
        <v>256111.36</v>
      </c>
      <c r="F192" s="35">
        <f t="shared" si="16"/>
        <v>191034.06</v>
      </c>
      <c r="G192" s="27">
        <f t="shared" si="10"/>
        <v>32.31003337840473</v>
      </c>
      <c r="H192" s="30">
        <f t="shared" si="11"/>
        <v>536556.84</v>
      </c>
    </row>
    <row r="193" spans="1:8" ht="38.25">
      <c r="A193" s="17" t="s">
        <v>220</v>
      </c>
      <c r="B193" s="3" t="s">
        <v>228</v>
      </c>
      <c r="C193" s="35">
        <f t="shared" si="15"/>
        <v>2000</v>
      </c>
      <c r="D193" s="35">
        <f t="shared" si="15"/>
        <v>2000</v>
      </c>
      <c r="E193" s="35">
        <f t="shared" si="16"/>
        <v>0</v>
      </c>
      <c r="F193" s="35">
        <f t="shared" si="16"/>
        <v>0</v>
      </c>
      <c r="G193" s="27">
        <f t="shared" si="10"/>
        <v>0</v>
      </c>
      <c r="H193" s="30">
        <f t="shared" si="11"/>
        <v>2000</v>
      </c>
    </row>
    <row r="194" spans="1:8" ht="12.75">
      <c r="A194" s="3" t="s">
        <v>116</v>
      </c>
      <c r="B194" s="3" t="s">
        <v>229</v>
      </c>
      <c r="C194" s="35">
        <f t="shared" si="15"/>
        <v>199000</v>
      </c>
      <c r="D194" s="35">
        <f t="shared" si="15"/>
        <v>263115.12</v>
      </c>
      <c r="E194" s="35">
        <f t="shared" si="16"/>
        <v>62363.43</v>
      </c>
      <c r="F194" s="35">
        <f t="shared" si="16"/>
        <v>75673.78</v>
      </c>
      <c r="G194" s="27">
        <f t="shared" si="10"/>
        <v>23.70195601073781</v>
      </c>
      <c r="H194" s="30">
        <f t="shared" si="11"/>
        <v>200751.69</v>
      </c>
    </row>
    <row r="195" spans="1:8" ht="25.5">
      <c r="A195" s="13" t="s">
        <v>119</v>
      </c>
      <c r="B195" s="3" t="s">
        <v>230</v>
      </c>
      <c r="C195" s="35">
        <f t="shared" si="15"/>
        <v>130000</v>
      </c>
      <c r="D195" s="35">
        <f t="shared" si="15"/>
        <v>159282.66</v>
      </c>
      <c r="E195" s="35">
        <f t="shared" si="16"/>
        <v>45792.66</v>
      </c>
      <c r="F195" s="35">
        <f t="shared" si="16"/>
        <v>0</v>
      </c>
      <c r="G195" s="27">
        <f t="shared" si="10"/>
        <v>28.749306421678295</v>
      </c>
      <c r="H195" s="30">
        <f t="shared" si="11"/>
        <v>113490</v>
      </c>
    </row>
    <row r="196" spans="1:8" ht="25.5">
      <c r="A196" s="13" t="s">
        <v>121</v>
      </c>
      <c r="B196" s="3" t="s">
        <v>231</v>
      </c>
      <c r="C196" s="35">
        <f t="shared" si="15"/>
        <v>42000</v>
      </c>
      <c r="D196" s="35">
        <f t="shared" si="15"/>
        <v>428882.08</v>
      </c>
      <c r="E196" s="35">
        <f t="shared" si="16"/>
        <v>145601.95</v>
      </c>
      <c r="F196" s="35">
        <f t="shared" si="16"/>
        <v>110652.25</v>
      </c>
      <c r="G196" s="27">
        <f t="shared" si="10"/>
        <v>33.94918015693265</v>
      </c>
      <c r="H196" s="30">
        <f t="shared" si="11"/>
        <v>283280.13</v>
      </c>
    </row>
    <row r="197" spans="1:8" ht="51">
      <c r="A197" s="17" t="s">
        <v>170</v>
      </c>
      <c r="B197" s="3" t="s">
        <v>232</v>
      </c>
      <c r="C197" s="35">
        <f aca="true" t="shared" si="17" ref="C197:E198">C204+C209</f>
        <v>6710000</v>
      </c>
      <c r="D197" s="35">
        <f t="shared" si="17"/>
        <v>6710000</v>
      </c>
      <c r="E197" s="35">
        <f t="shared" si="17"/>
        <v>2702722.15</v>
      </c>
      <c r="F197" s="35">
        <f>F204+F209</f>
        <v>2789359.0999999996</v>
      </c>
      <c r="G197" s="27">
        <f t="shared" si="10"/>
        <v>40.27901862891207</v>
      </c>
      <c r="H197" s="30">
        <f t="shared" si="11"/>
        <v>4007277.85</v>
      </c>
    </row>
    <row r="198" spans="1:8" ht="12.75">
      <c r="A198" s="17" t="s">
        <v>172</v>
      </c>
      <c r="B198" s="3" t="s">
        <v>233</v>
      </c>
      <c r="C198" s="35">
        <f t="shared" si="17"/>
        <v>40000</v>
      </c>
      <c r="D198" s="35">
        <f t="shared" si="17"/>
        <v>290000</v>
      </c>
      <c r="E198" s="35">
        <f t="shared" si="17"/>
        <v>0</v>
      </c>
      <c r="F198" s="35">
        <f>F205+F210</f>
        <v>0</v>
      </c>
      <c r="G198" s="27">
        <f t="shared" si="10"/>
        <v>0</v>
      </c>
      <c r="H198" s="30">
        <f t="shared" si="11"/>
        <v>290000</v>
      </c>
    </row>
    <row r="199" spans="1:8" ht="51">
      <c r="A199" s="17" t="s">
        <v>157</v>
      </c>
      <c r="B199" s="3" t="s">
        <v>234</v>
      </c>
      <c r="C199" s="35">
        <f aca="true" t="shared" si="18" ref="C199:E200">C206</f>
        <v>17131521</v>
      </c>
      <c r="D199" s="35">
        <f t="shared" si="18"/>
        <v>12339610.5</v>
      </c>
      <c r="E199" s="35">
        <f t="shared" si="18"/>
        <v>6197027.11</v>
      </c>
      <c r="F199" s="35">
        <f>F206</f>
        <v>5877382.67</v>
      </c>
      <c r="G199" s="27">
        <f t="shared" si="10"/>
        <v>50.22060550452545</v>
      </c>
      <c r="H199" s="30">
        <f t="shared" si="11"/>
        <v>6142583.39</v>
      </c>
    </row>
    <row r="200" spans="1:8" ht="12.75">
      <c r="A200" s="17" t="s">
        <v>159</v>
      </c>
      <c r="B200" s="3" t="s">
        <v>235</v>
      </c>
      <c r="C200" s="35">
        <f t="shared" si="18"/>
        <v>700000</v>
      </c>
      <c r="D200" s="35">
        <f t="shared" si="18"/>
        <v>1555000</v>
      </c>
      <c r="E200" s="35">
        <f t="shared" si="18"/>
        <v>0</v>
      </c>
      <c r="F200" s="35">
        <f>F207</f>
        <v>128735</v>
      </c>
      <c r="G200" s="27">
        <f t="shared" si="10"/>
        <v>0</v>
      </c>
      <c r="H200" s="30">
        <f t="shared" si="11"/>
        <v>1555000</v>
      </c>
    </row>
    <row r="201" spans="1:8" ht="12.75">
      <c r="A201" s="3" t="s">
        <v>125</v>
      </c>
      <c r="B201" s="3" t="s">
        <v>236</v>
      </c>
      <c r="C201" s="35">
        <f>C220</f>
        <v>10000</v>
      </c>
      <c r="D201" s="35">
        <f>D220</f>
        <v>10000</v>
      </c>
      <c r="E201" s="35">
        <f>E220</f>
        <v>7837.81</v>
      </c>
      <c r="F201" s="35">
        <f>F220</f>
        <v>5826.56</v>
      </c>
      <c r="G201" s="27">
        <f t="shared" si="10"/>
        <v>78.3781</v>
      </c>
      <c r="H201" s="30">
        <f t="shared" si="11"/>
        <v>2162.1899999999996</v>
      </c>
    </row>
    <row r="202" spans="1:8" ht="12.75">
      <c r="A202" s="3" t="s">
        <v>347</v>
      </c>
      <c r="B202" s="3" t="s">
        <v>349</v>
      </c>
      <c r="C202" s="36"/>
      <c r="D202" s="34">
        <v>7283.92</v>
      </c>
      <c r="E202" s="34">
        <v>7283.92</v>
      </c>
      <c r="F202" s="36"/>
      <c r="G202" s="27">
        <f t="shared" si="10"/>
        <v>100</v>
      </c>
      <c r="H202" s="30">
        <f t="shared" si="11"/>
        <v>0</v>
      </c>
    </row>
    <row r="203" spans="1:8" ht="12.75">
      <c r="A203" s="23" t="s">
        <v>67</v>
      </c>
      <c r="B203" s="23" t="s">
        <v>68</v>
      </c>
      <c r="C203" s="31">
        <f>C204+C205+C206+C207</f>
        <v>23711521</v>
      </c>
      <c r="D203" s="31">
        <f>D204+D205+D206+D207</f>
        <v>20024610.5</v>
      </c>
      <c r="E203" s="31">
        <f>E204+E205+E206+E207</f>
        <v>8662251.46</v>
      </c>
      <c r="F203" s="31">
        <f>F204+F205+F206+F207</f>
        <v>8448589.53</v>
      </c>
      <c r="G203" s="28">
        <f t="shared" si="10"/>
        <v>43.258027216059965</v>
      </c>
      <c r="H203" s="33">
        <f t="shared" si="11"/>
        <v>11362359.04</v>
      </c>
    </row>
    <row r="204" spans="1:8" ht="51">
      <c r="A204" s="17" t="s">
        <v>170</v>
      </c>
      <c r="B204" s="3" t="s">
        <v>208</v>
      </c>
      <c r="C204" s="3">
        <v>5860000</v>
      </c>
      <c r="D204" s="34">
        <v>5860000</v>
      </c>
      <c r="E204" s="34">
        <v>2465224.35</v>
      </c>
      <c r="F204" s="34">
        <v>2442471.86</v>
      </c>
      <c r="G204" s="27">
        <f>E204/D204*100</f>
        <v>42.06867491467577</v>
      </c>
      <c r="H204" s="30">
        <f>D204-E204</f>
        <v>3394775.65</v>
      </c>
    </row>
    <row r="205" spans="1:8" ht="12.75">
      <c r="A205" s="17" t="s">
        <v>172</v>
      </c>
      <c r="B205" s="3" t="s">
        <v>209</v>
      </c>
      <c r="C205" s="34">
        <v>20000</v>
      </c>
      <c r="D205" s="11">
        <v>270000</v>
      </c>
      <c r="E205" s="11">
        <v>0</v>
      </c>
      <c r="F205" s="11">
        <v>0</v>
      </c>
      <c r="G205" s="27">
        <f t="shared" si="10"/>
        <v>0</v>
      </c>
      <c r="H205" s="30">
        <f t="shared" si="11"/>
        <v>270000</v>
      </c>
    </row>
    <row r="206" spans="1:8" ht="51">
      <c r="A206" s="17" t="s">
        <v>157</v>
      </c>
      <c r="B206" s="3" t="s">
        <v>210</v>
      </c>
      <c r="C206" s="34">
        <v>17131521</v>
      </c>
      <c r="D206" s="11">
        <v>12339610.5</v>
      </c>
      <c r="E206" s="3">
        <v>6197027.11</v>
      </c>
      <c r="F206" s="3">
        <v>5877382.67</v>
      </c>
      <c r="G206" s="27">
        <f t="shared" si="10"/>
        <v>50.22060550452545</v>
      </c>
      <c r="H206" s="30">
        <f t="shared" si="11"/>
        <v>6142583.39</v>
      </c>
    </row>
    <row r="207" spans="1:8" ht="12.75">
      <c r="A207" s="17" t="s">
        <v>159</v>
      </c>
      <c r="B207" s="3" t="s">
        <v>211</v>
      </c>
      <c r="C207" s="3">
        <v>700000</v>
      </c>
      <c r="D207" s="11">
        <v>1555000</v>
      </c>
      <c r="E207" s="11">
        <v>0</v>
      </c>
      <c r="F207" s="11">
        <v>128735</v>
      </c>
      <c r="G207" s="27">
        <f t="shared" si="10"/>
        <v>0</v>
      </c>
      <c r="H207" s="30">
        <f t="shared" si="11"/>
        <v>1555000</v>
      </c>
    </row>
    <row r="208" spans="1:8" ht="12.75">
      <c r="A208" s="23" t="s">
        <v>69</v>
      </c>
      <c r="B208" s="23" t="s">
        <v>70</v>
      </c>
      <c r="C208" s="31">
        <f>C209+C210</f>
        <v>870000</v>
      </c>
      <c r="D208" s="31">
        <f>D209+D210</f>
        <v>870000</v>
      </c>
      <c r="E208" s="31">
        <f>E209+E210</f>
        <v>237497.8</v>
      </c>
      <c r="F208" s="31">
        <f>F209+F210</f>
        <v>346887.24</v>
      </c>
      <c r="G208" s="28">
        <f t="shared" si="10"/>
        <v>27.298597701149426</v>
      </c>
      <c r="H208" s="33">
        <f t="shared" si="11"/>
        <v>632502.2</v>
      </c>
    </row>
    <row r="209" spans="1:8" ht="51">
      <c r="A209" s="17" t="s">
        <v>170</v>
      </c>
      <c r="B209" s="3" t="s">
        <v>212</v>
      </c>
      <c r="C209" s="34">
        <v>850000</v>
      </c>
      <c r="D209" s="34">
        <v>850000</v>
      </c>
      <c r="E209" s="34">
        <v>237497.8</v>
      </c>
      <c r="F209" s="34">
        <v>346887.24</v>
      </c>
      <c r="G209" s="27">
        <f t="shared" si="10"/>
        <v>27.94091764705882</v>
      </c>
      <c r="H209" s="30">
        <f t="shared" si="11"/>
        <v>612502.2</v>
      </c>
    </row>
    <row r="210" spans="1:8" ht="12.75">
      <c r="A210" s="17" t="s">
        <v>172</v>
      </c>
      <c r="B210" s="3" t="s">
        <v>213</v>
      </c>
      <c r="C210" s="34">
        <v>20000</v>
      </c>
      <c r="D210" s="34">
        <v>20000</v>
      </c>
      <c r="E210" s="34">
        <v>0</v>
      </c>
      <c r="F210" s="34">
        <v>0</v>
      </c>
      <c r="G210" s="27">
        <f aca="true" t="shared" si="19" ref="G210:G263">E210/D210*100</f>
        <v>0</v>
      </c>
      <c r="H210" s="30">
        <f aca="true" t="shared" si="20" ref="H210:H263">D210-E210</f>
        <v>20000</v>
      </c>
    </row>
    <row r="211" spans="1:8" ht="25.5">
      <c r="A211" s="24" t="s">
        <v>71</v>
      </c>
      <c r="B211" s="23" t="s">
        <v>72</v>
      </c>
      <c r="C211" s="31">
        <f>C212+C217+C213+C214+C215+C216+C218+C219+C220</f>
        <v>11761000</v>
      </c>
      <c r="D211" s="31">
        <f>D212+D217+D213+D214+D215+D216+D218+D219+D220+D221</f>
        <v>14652989.999999998</v>
      </c>
      <c r="E211" s="31">
        <f>E212+E217+E213+E214+E215+E216+E218+E219+E220+E221</f>
        <v>4901545.600000001</v>
      </c>
      <c r="F211" s="31">
        <f>F212+F217+F213+F214+F215+F216+F218+F219+F220+F221</f>
        <v>5070236.009999999</v>
      </c>
      <c r="G211" s="28">
        <f t="shared" si="19"/>
        <v>33.450821982407696</v>
      </c>
      <c r="H211" s="33">
        <f t="shared" si="20"/>
        <v>9751444.399999999</v>
      </c>
    </row>
    <row r="212" spans="1:8" ht="12.75">
      <c r="A212" s="17" t="s">
        <v>132</v>
      </c>
      <c r="B212" s="3" t="s">
        <v>214</v>
      </c>
      <c r="C212" s="34">
        <v>8224800</v>
      </c>
      <c r="D212" s="34">
        <v>8375254</v>
      </c>
      <c r="E212" s="34">
        <v>3423072.58</v>
      </c>
      <c r="F212" s="34">
        <v>3407397.23</v>
      </c>
      <c r="G212" s="27">
        <f t="shared" si="19"/>
        <v>40.87126885942802</v>
      </c>
      <c r="H212" s="30">
        <f t="shared" si="20"/>
        <v>4952181.42</v>
      </c>
    </row>
    <row r="213" spans="1:8" ht="25.5">
      <c r="A213" s="17" t="s">
        <v>186</v>
      </c>
      <c r="B213" s="3" t="s">
        <v>215</v>
      </c>
      <c r="C213" s="34">
        <v>3000</v>
      </c>
      <c r="D213" s="34">
        <v>3000</v>
      </c>
      <c r="E213" s="34">
        <v>287.5</v>
      </c>
      <c r="F213" s="34">
        <v>233.71</v>
      </c>
      <c r="G213" s="27">
        <f t="shared" si="19"/>
        <v>9.583333333333334</v>
      </c>
      <c r="H213" s="30">
        <f t="shared" si="20"/>
        <v>2712.5</v>
      </c>
    </row>
    <row r="214" spans="1:8" ht="38.25">
      <c r="A214" s="17" t="s">
        <v>188</v>
      </c>
      <c r="B214" s="3" t="s">
        <v>216</v>
      </c>
      <c r="C214" s="34">
        <v>2475200</v>
      </c>
      <c r="D214" s="34">
        <v>4611504.02</v>
      </c>
      <c r="E214" s="34">
        <v>953194.39</v>
      </c>
      <c r="F214" s="34">
        <v>1279418.42</v>
      </c>
      <c r="G214" s="27">
        <f t="shared" si="19"/>
        <v>20.669924299447974</v>
      </c>
      <c r="H214" s="30">
        <f t="shared" si="20"/>
        <v>3658309.6299999994</v>
      </c>
    </row>
    <row r="215" spans="1:8" ht="12.75">
      <c r="A215" s="3" t="s">
        <v>114</v>
      </c>
      <c r="B215" s="3" t="s">
        <v>217</v>
      </c>
      <c r="C215" s="34">
        <v>675000</v>
      </c>
      <c r="D215" s="34">
        <v>792668.2</v>
      </c>
      <c r="E215" s="34">
        <v>256111.36</v>
      </c>
      <c r="F215" s="34">
        <v>191034.06</v>
      </c>
      <c r="G215" s="27">
        <f t="shared" si="19"/>
        <v>32.31003337840473</v>
      </c>
      <c r="H215" s="30">
        <f t="shared" si="20"/>
        <v>536556.84</v>
      </c>
    </row>
    <row r="216" spans="1:8" ht="38.25">
      <c r="A216" s="17" t="s">
        <v>220</v>
      </c>
      <c r="B216" s="3" t="s">
        <v>219</v>
      </c>
      <c r="C216" s="34">
        <v>2000</v>
      </c>
      <c r="D216" s="34">
        <v>2000</v>
      </c>
      <c r="E216" s="34">
        <v>0</v>
      </c>
      <c r="F216" s="34">
        <v>0</v>
      </c>
      <c r="G216" s="27">
        <f t="shared" si="19"/>
        <v>0</v>
      </c>
      <c r="H216" s="30">
        <f t="shared" si="20"/>
        <v>2000</v>
      </c>
    </row>
    <row r="217" spans="1:8" ht="12.75">
      <c r="A217" s="3" t="s">
        <v>116</v>
      </c>
      <c r="B217" s="3" t="s">
        <v>218</v>
      </c>
      <c r="C217" s="34">
        <v>199000</v>
      </c>
      <c r="D217" s="34">
        <v>263115.12</v>
      </c>
      <c r="E217" s="34">
        <v>62363.43</v>
      </c>
      <c r="F217" s="34">
        <v>75673.78</v>
      </c>
      <c r="G217" s="27">
        <f t="shared" si="19"/>
        <v>23.70195601073781</v>
      </c>
      <c r="H217" s="30">
        <f t="shared" si="20"/>
        <v>200751.69</v>
      </c>
    </row>
    <row r="218" spans="1:8" ht="25.5">
      <c r="A218" s="13" t="s">
        <v>119</v>
      </c>
      <c r="B218" s="3" t="s">
        <v>221</v>
      </c>
      <c r="C218" s="3">
        <v>130000</v>
      </c>
      <c r="D218" s="34">
        <v>159282.66</v>
      </c>
      <c r="E218" s="34">
        <v>45792.66</v>
      </c>
      <c r="F218" s="34">
        <v>0</v>
      </c>
      <c r="G218" s="27">
        <f t="shared" si="19"/>
        <v>28.749306421678295</v>
      </c>
      <c r="H218" s="30">
        <f t="shared" si="20"/>
        <v>113490</v>
      </c>
    </row>
    <row r="219" spans="1:8" ht="25.5">
      <c r="A219" s="13" t="s">
        <v>121</v>
      </c>
      <c r="B219" s="3" t="s">
        <v>222</v>
      </c>
      <c r="C219" s="3">
        <v>42000</v>
      </c>
      <c r="D219" s="34">
        <v>428882.08</v>
      </c>
      <c r="E219" s="34">
        <v>145601.95</v>
      </c>
      <c r="F219" s="34">
        <v>110652.25</v>
      </c>
      <c r="G219" s="27">
        <f t="shared" si="19"/>
        <v>33.94918015693265</v>
      </c>
      <c r="H219" s="30">
        <f t="shared" si="20"/>
        <v>283280.13</v>
      </c>
    </row>
    <row r="220" spans="1:8" ht="12.75">
      <c r="A220" s="3" t="s">
        <v>125</v>
      </c>
      <c r="B220" s="3" t="s">
        <v>223</v>
      </c>
      <c r="C220" s="3">
        <v>10000</v>
      </c>
      <c r="D220" s="34">
        <v>10000</v>
      </c>
      <c r="E220" s="34">
        <v>7837.81</v>
      </c>
      <c r="F220" s="34">
        <v>5826.56</v>
      </c>
      <c r="G220" s="27">
        <f t="shared" si="19"/>
        <v>78.3781</v>
      </c>
      <c r="H220" s="30">
        <f t="shared" si="20"/>
        <v>2162.1899999999996</v>
      </c>
    </row>
    <row r="221" spans="1:8" ht="12.75">
      <c r="A221" s="3" t="s">
        <v>347</v>
      </c>
      <c r="B221" s="3" t="s">
        <v>348</v>
      </c>
      <c r="C221" s="3"/>
      <c r="D221" s="34">
        <v>7283.92</v>
      </c>
      <c r="E221" s="34">
        <v>7283.92</v>
      </c>
      <c r="F221" s="34"/>
      <c r="G221" s="27">
        <f t="shared" si="19"/>
        <v>100</v>
      </c>
      <c r="H221" s="30">
        <f t="shared" si="20"/>
        <v>0</v>
      </c>
    </row>
    <row r="222" spans="1:8" ht="12.75">
      <c r="A222" s="1" t="s">
        <v>73</v>
      </c>
      <c r="B222" s="1" t="s">
        <v>74</v>
      </c>
      <c r="C222" s="33">
        <f aca="true" t="shared" si="21" ref="C222:F223">C223</f>
        <v>80000</v>
      </c>
      <c r="D222" s="33">
        <f t="shared" si="21"/>
        <v>1211940</v>
      </c>
      <c r="E222" s="33">
        <f t="shared" si="21"/>
        <v>26000</v>
      </c>
      <c r="F222" s="33">
        <f t="shared" si="21"/>
        <v>16000</v>
      </c>
      <c r="G222" s="28">
        <f t="shared" si="19"/>
        <v>2.1453207254484545</v>
      </c>
      <c r="H222" s="33">
        <f t="shared" si="20"/>
        <v>1185940</v>
      </c>
    </row>
    <row r="223" spans="1:8" ht="12.75">
      <c r="A223" s="23" t="s">
        <v>75</v>
      </c>
      <c r="B223" s="23" t="s">
        <v>76</v>
      </c>
      <c r="C223" s="31">
        <f t="shared" si="21"/>
        <v>80000</v>
      </c>
      <c r="D223" s="31">
        <f>D224+D225</f>
        <v>1211940</v>
      </c>
      <c r="E223" s="31">
        <f t="shared" si="21"/>
        <v>26000</v>
      </c>
      <c r="F223" s="31">
        <f t="shared" si="21"/>
        <v>16000</v>
      </c>
      <c r="G223" s="28">
        <f t="shared" si="19"/>
        <v>2.1453207254484545</v>
      </c>
      <c r="H223" s="33">
        <f t="shared" si="20"/>
        <v>1185940</v>
      </c>
    </row>
    <row r="224" spans="1:8" ht="25.5">
      <c r="A224" s="13" t="s">
        <v>121</v>
      </c>
      <c r="B224" s="3" t="s">
        <v>237</v>
      </c>
      <c r="C224" s="36">
        <v>80000</v>
      </c>
      <c r="D224" s="35">
        <v>811940</v>
      </c>
      <c r="E224" s="35">
        <v>26000</v>
      </c>
      <c r="F224" s="35">
        <v>16000</v>
      </c>
      <c r="G224" s="27">
        <f>E224/D224*100</f>
        <v>3.202207059634948</v>
      </c>
      <c r="H224" s="30">
        <f>D224-E224</f>
        <v>785940</v>
      </c>
    </row>
    <row r="225" spans="1:8" ht="38.25">
      <c r="A225" s="17" t="s">
        <v>164</v>
      </c>
      <c r="B225" s="3" t="s">
        <v>366</v>
      </c>
      <c r="C225" s="36"/>
      <c r="D225" s="35">
        <v>400000</v>
      </c>
      <c r="E225" s="35"/>
      <c r="F225" s="35"/>
      <c r="G225" s="27"/>
      <c r="H225" s="30"/>
    </row>
    <row r="226" spans="1:8" ht="12.75">
      <c r="A226" s="1" t="s">
        <v>77</v>
      </c>
      <c r="B226" s="1" t="s">
        <v>78</v>
      </c>
      <c r="C226" s="33">
        <f>C227+C229+C230+C228+C231+C232</f>
        <v>33259945</v>
      </c>
      <c r="D226" s="33">
        <f>D227+D229+D230+D228+D231+D232</f>
        <v>33679194.78</v>
      </c>
      <c r="E226" s="33">
        <f>E227+E229+E230+E228+E231+E232</f>
        <v>9282055.68</v>
      </c>
      <c r="F226" s="33">
        <f>F227+F229+F230+F228+F231+F232</f>
        <v>10501302.63</v>
      </c>
      <c r="G226" s="28">
        <f t="shared" si="19"/>
        <v>27.560206651710217</v>
      </c>
      <c r="H226" s="33">
        <f t="shared" si="20"/>
        <v>24397139.1</v>
      </c>
    </row>
    <row r="227" spans="1:8" ht="12.75">
      <c r="A227" s="17" t="s">
        <v>238</v>
      </c>
      <c r="B227" s="3" t="s">
        <v>250</v>
      </c>
      <c r="C227" s="35">
        <f>C234</f>
        <v>1015845</v>
      </c>
      <c r="D227" s="35">
        <f>D234</f>
        <v>1045094.78</v>
      </c>
      <c r="E227" s="35">
        <f>E234</f>
        <v>354482.19</v>
      </c>
      <c r="F227" s="35">
        <f>F234</f>
        <v>201347.45</v>
      </c>
      <c r="G227" s="27">
        <f t="shared" si="19"/>
        <v>33.91866429569192</v>
      </c>
      <c r="H227" s="30">
        <f t="shared" si="20"/>
        <v>690612.5900000001</v>
      </c>
    </row>
    <row r="228" spans="1:8" ht="25.5">
      <c r="A228" s="17" t="s">
        <v>244</v>
      </c>
      <c r="B228" s="3" t="s">
        <v>251</v>
      </c>
      <c r="C228" s="35">
        <f>C239</f>
        <v>10669100</v>
      </c>
      <c r="D228" s="35">
        <f>D239</f>
        <v>10669100</v>
      </c>
      <c r="E228" s="35">
        <f>E239</f>
        <v>3029237.7</v>
      </c>
      <c r="F228" s="35">
        <f>F239</f>
        <v>3389934.57</v>
      </c>
      <c r="G228" s="27">
        <f>E228/D228*100</f>
        <v>28.392626369609435</v>
      </c>
      <c r="H228" s="30">
        <f>D228-E228</f>
        <v>7639862.3</v>
      </c>
    </row>
    <row r="229" spans="1:8" ht="38.25">
      <c r="A229" s="17" t="s">
        <v>240</v>
      </c>
      <c r="B229" s="3" t="s">
        <v>252</v>
      </c>
      <c r="C229" s="35">
        <f aca="true" t="shared" si="22" ref="C229:E230">C236</f>
        <v>11402100</v>
      </c>
      <c r="D229" s="35">
        <f t="shared" si="22"/>
        <v>11632100</v>
      </c>
      <c r="E229" s="35">
        <f t="shared" si="22"/>
        <v>4851160.93</v>
      </c>
      <c r="F229" s="35">
        <f>F236</f>
        <v>5461340.62</v>
      </c>
      <c r="G229" s="27">
        <f t="shared" si="19"/>
        <v>41.704945194762765</v>
      </c>
      <c r="H229" s="30">
        <f t="shared" si="20"/>
        <v>6780939.07</v>
      </c>
    </row>
    <row r="230" spans="1:8" ht="12.75">
      <c r="A230" s="3" t="s">
        <v>242</v>
      </c>
      <c r="B230" s="3" t="s">
        <v>253</v>
      </c>
      <c r="C230" s="35">
        <f t="shared" si="22"/>
        <v>5063200</v>
      </c>
      <c r="D230" s="35">
        <f t="shared" si="22"/>
        <v>5063200</v>
      </c>
      <c r="E230" s="35">
        <f t="shared" si="22"/>
        <v>0</v>
      </c>
      <c r="F230" s="35">
        <f>F237</f>
        <v>0</v>
      </c>
      <c r="G230" s="27">
        <f t="shared" si="19"/>
        <v>0</v>
      </c>
      <c r="H230" s="30">
        <f t="shared" si="20"/>
        <v>5063200</v>
      </c>
    </row>
    <row r="231" spans="1:8" ht="25.5">
      <c r="A231" s="17" t="s">
        <v>246</v>
      </c>
      <c r="B231" s="3" t="s">
        <v>254</v>
      </c>
      <c r="C231" s="35">
        <f aca="true" t="shared" si="23" ref="C231:E232">C240</f>
        <v>1384200</v>
      </c>
      <c r="D231" s="35">
        <f t="shared" si="23"/>
        <v>1544200</v>
      </c>
      <c r="E231" s="35">
        <f t="shared" si="23"/>
        <v>32250</v>
      </c>
      <c r="F231" s="35">
        <f>F240</f>
        <v>148996</v>
      </c>
      <c r="G231" s="27">
        <f t="shared" si="19"/>
        <v>2.0884600440357466</v>
      </c>
      <c r="H231" s="30">
        <f t="shared" si="20"/>
        <v>1511950</v>
      </c>
    </row>
    <row r="232" spans="1:8" ht="12.75">
      <c r="A232" s="3" t="s">
        <v>248</v>
      </c>
      <c r="B232" s="3" t="s">
        <v>255</v>
      </c>
      <c r="C232" s="35">
        <f t="shared" si="23"/>
        <v>3725500</v>
      </c>
      <c r="D232" s="35">
        <f t="shared" si="23"/>
        <v>3725500</v>
      </c>
      <c r="E232" s="35">
        <f t="shared" si="23"/>
        <v>1014924.86</v>
      </c>
      <c r="F232" s="35">
        <f>F241</f>
        <v>1299683.99</v>
      </c>
      <c r="G232" s="27">
        <f t="shared" si="19"/>
        <v>27.242648235136222</v>
      </c>
      <c r="H232" s="30">
        <f t="shared" si="20"/>
        <v>2710575.14</v>
      </c>
    </row>
    <row r="233" spans="1:8" ht="12.75">
      <c r="A233" s="23" t="s">
        <v>79</v>
      </c>
      <c r="B233" s="23" t="s">
        <v>80</v>
      </c>
      <c r="C233" s="31">
        <f>C234</f>
        <v>1015845</v>
      </c>
      <c r="D233" s="31">
        <f>D234</f>
        <v>1045094.78</v>
      </c>
      <c r="E233" s="31">
        <f>E234</f>
        <v>354482.19</v>
      </c>
      <c r="F233" s="31">
        <f>F234</f>
        <v>201347.45</v>
      </c>
      <c r="G233" s="28">
        <f t="shared" si="19"/>
        <v>33.91866429569192</v>
      </c>
      <c r="H233" s="33">
        <f t="shared" si="20"/>
        <v>690612.5900000001</v>
      </c>
    </row>
    <row r="234" spans="1:8" ht="12.75">
      <c r="A234" s="17" t="s">
        <v>238</v>
      </c>
      <c r="B234" s="3" t="s">
        <v>239</v>
      </c>
      <c r="C234" s="3">
        <v>1015845</v>
      </c>
      <c r="D234" s="34">
        <v>1045094.78</v>
      </c>
      <c r="E234" s="34">
        <v>354482.19</v>
      </c>
      <c r="F234" s="34">
        <v>201347.45</v>
      </c>
      <c r="G234" s="27">
        <f t="shared" si="19"/>
        <v>33.91866429569192</v>
      </c>
      <c r="H234" s="30">
        <f t="shared" si="20"/>
        <v>690612.5900000001</v>
      </c>
    </row>
    <row r="235" spans="1:8" ht="12.75">
      <c r="A235" s="23" t="s">
        <v>81</v>
      </c>
      <c r="B235" s="23" t="s">
        <v>82</v>
      </c>
      <c r="C235" s="31">
        <f>C237+C236</f>
        <v>16465300</v>
      </c>
      <c r="D235" s="31">
        <f>D237+D236</f>
        <v>16695300</v>
      </c>
      <c r="E235" s="31">
        <f>E237+E236</f>
        <v>4851160.93</v>
      </c>
      <c r="F235" s="31">
        <f>F237+F236</f>
        <v>5461340.62</v>
      </c>
      <c r="G235" s="28">
        <f t="shared" si="19"/>
        <v>29.057045575700947</v>
      </c>
      <c r="H235" s="33">
        <f t="shared" si="20"/>
        <v>11844139.07</v>
      </c>
    </row>
    <row r="236" spans="1:8" ht="38.25">
      <c r="A236" s="17" t="s">
        <v>240</v>
      </c>
      <c r="B236" s="3" t="s">
        <v>241</v>
      </c>
      <c r="C236" s="35">
        <v>11402100</v>
      </c>
      <c r="D236" s="35">
        <v>11632100</v>
      </c>
      <c r="E236" s="35">
        <v>4851160.93</v>
      </c>
      <c r="F236" s="35">
        <v>5461340.62</v>
      </c>
      <c r="G236" s="27">
        <f>E236/D236*100</f>
        <v>41.704945194762765</v>
      </c>
      <c r="H236" s="30">
        <f>D236-E236</f>
        <v>6780939.07</v>
      </c>
    </row>
    <row r="237" spans="1:8" ht="12.75">
      <c r="A237" s="3" t="s">
        <v>242</v>
      </c>
      <c r="B237" s="3" t="s">
        <v>243</v>
      </c>
      <c r="C237" s="3">
        <v>5063200</v>
      </c>
      <c r="D237" s="34">
        <v>5063200</v>
      </c>
      <c r="E237" s="34">
        <v>0</v>
      </c>
      <c r="F237" s="34">
        <v>0</v>
      </c>
      <c r="G237" s="27">
        <f t="shared" si="19"/>
        <v>0</v>
      </c>
      <c r="H237" s="30">
        <f t="shared" si="20"/>
        <v>5063200</v>
      </c>
    </row>
    <row r="238" spans="1:8" ht="12.75">
      <c r="A238" s="23" t="s">
        <v>83</v>
      </c>
      <c r="B238" s="23" t="s">
        <v>84</v>
      </c>
      <c r="C238" s="31">
        <f>C239+C240+C241</f>
        <v>15778800</v>
      </c>
      <c r="D238" s="31">
        <f>D239+D240+D241</f>
        <v>15938800</v>
      </c>
      <c r="E238" s="31">
        <f>E239+E240+E241</f>
        <v>4076412.56</v>
      </c>
      <c r="F238" s="31">
        <f>F239+F240+F241</f>
        <v>4838614.56</v>
      </c>
      <c r="G238" s="28">
        <f t="shared" si="19"/>
        <v>25.575404421913824</v>
      </c>
      <c r="H238" s="33">
        <f t="shared" si="20"/>
        <v>11862387.44</v>
      </c>
    </row>
    <row r="239" spans="1:8" ht="25.5">
      <c r="A239" s="17" t="s">
        <v>244</v>
      </c>
      <c r="B239" s="3" t="s">
        <v>245</v>
      </c>
      <c r="C239" s="34">
        <v>10669100</v>
      </c>
      <c r="D239" s="34">
        <v>10669100</v>
      </c>
      <c r="E239" s="34">
        <v>3029237.7</v>
      </c>
      <c r="F239" s="34">
        <v>3389934.57</v>
      </c>
      <c r="G239" s="27">
        <f t="shared" si="19"/>
        <v>28.392626369609435</v>
      </c>
      <c r="H239" s="30">
        <f t="shared" si="20"/>
        <v>7639862.3</v>
      </c>
    </row>
    <row r="240" spans="1:8" ht="25.5">
      <c r="A240" s="17" t="s">
        <v>246</v>
      </c>
      <c r="B240" s="3" t="s">
        <v>247</v>
      </c>
      <c r="C240" s="34">
        <v>1384200</v>
      </c>
      <c r="D240" s="34">
        <v>1544200</v>
      </c>
      <c r="E240" s="34">
        <v>32250</v>
      </c>
      <c r="F240" s="34">
        <v>148996</v>
      </c>
      <c r="G240" s="27">
        <f t="shared" si="19"/>
        <v>2.0884600440357466</v>
      </c>
      <c r="H240" s="30">
        <f t="shared" si="20"/>
        <v>1511950</v>
      </c>
    </row>
    <row r="241" spans="1:8" ht="12.75">
      <c r="A241" s="3" t="s">
        <v>248</v>
      </c>
      <c r="B241" s="3" t="s">
        <v>249</v>
      </c>
      <c r="C241" s="3">
        <v>3725500</v>
      </c>
      <c r="D241" s="34">
        <v>3725500</v>
      </c>
      <c r="E241" s="34">
        <v>1014924.86</v>
      </c>
      <c r="F241" s="34">
        <v>1299683.99</v>
      </c>
      <c r="G241" s="27">
        <f t="shared" si="19"/>
        <v>27.242648235136222</v>
      </c>
      <c r="H241" s="30">
        <f t="shared" si="20"/>
        <v>2710575.14</v>
      </c>
    </row>
    <row r="242" spans="1:8" ht="12.75">
      <c r="A242" s="1" t="s">
        <v>85</v>
      </c>
      <c r="B242" s="1" t="s">
        <v>86</v>
      </c>
      <c r="C242" s="33">
        <f>C243+C247+C249+C244+C245+C246</f>
        <v>7870000</v>
      </c>
      <c r="D242" s="33">
        <f>D243+D247+D249+D244+D245+D246</f>
        <v>8076895</v>
      </c>
      <c r="E242" s="33">
        <f>E243+E247+E249+E244+E245+E246</f>
        <v>2269484.12</v>
      </c>
      <c r="F242" s="33">
        <f>F243+F247+F249+F244+F245+F246+F248</f>
        <v>2462974.6100000003</v>
      </c>
      <c r="G242" s="28">
        <f t="shared" si="19"/>
        <v>28.098472494690103</v>
      </c>
      <c r="H242" s="33">
        <f t="shared" si="20"/>
        <v>5807410.88</v>
      </c>
    </row>
    <row r="243" spans="1:8" ht="12.75">
      <c r="A243" s="3" t="s">
        <v>114</v>
      </c>
      <c r="B243" s="3" t="s">
        <v>279</v>
      </c>
      <c r="C243" s="35">
        <f aca="true" t="shared" si="24" ref="C243:E245">C257</f>
        <v>744000</v>
      </c>
      <c r="D243" s="35">
        <f t="shared" si="24"/>
        <v>744000</v>
      </c>
      <c r="E243" s="35">
        <f t="shared" si="24"/>
        <v>195062.65</v>
      </c>
      <c r="F243" s="35">
        <f>F257</f>
        <v>284424.95</v>
      </c>
      <c r="G243" s="27">
        <f t="shared" si="19"/>
        <v>26.21809811827957</v>
      </c>
      <c r="H243" s="30">
        <f t="shared" si="20"/>
        <v>548937.35</v>
      </c>
    </row>
    <row r="244" spans="1:8" ht="38.25">
      <c r="A244" s="17" t="s">
        <v>220</v>
      </c>
      <c r="B244" s="3" t="s">
        <v>280</v>
      </c>
      <c r="C244" s="35">
        <f t="shared" si="24"/>
        <v>2000</v>
      </c>
      <c r="D244" s="35">
        <f t="shared" si="24"/>
        <v>2000</v>
      </c>
      <c r="E244" s="35">
        <f t="shared" si="24"/>
        <v>0</v>
      </c>
      <c r="F244" s="35">
        <f>F258</f>
        <v>0</v>
      </c>
      <c r="G244" s="27">
        <f t="shared" si="19"/>
        <v>0</v>
      </c>
      <c r="H244" s="30">
        <f t="shared" si="20"/>
        <v>2000</v>
      </c>
    </row>
    <row r="245" spans="1:8" ht="12.75">
      <c r="A245" s="3" t="s">
        <v>116</v>
      </c>
      <c r="B245" s="3" t="s">
        <v>281</v>
      </c>
      <c r="C245" s="35">
        <f t="shared" si="24"/>
        <v>225000</v>
      </c>
      <c r="D245" s="35">
        <f t="shared" si="24"/>
        <v>225000</v>
      </c>
      <c r="E245" s="35">
        <f t="shared" si="24"/>
        <v>36571</v>
      </c>
      <c r="F245" s="35">
        <f>F259</f>
        <v>75002.82</v>
      </c>
      <c r="G245" s="27">
        <f t="shared" si="19"/>
        <v>16.253777777777778</v>
      </c>
      <c r="H245" s="30">
        <f t="shared" si="20"/>
        <v>188429</v>
      </c>
    </row>
    <row r="246" spans="1:8" ht="25.5">
      <c r="A246" s="13" t="s">
        <v>121</v>
      </c>
      <c r="B246" s="3" t="s">
        <v>282</v>
      </c>
      <c r="C246" s="35">
        <f>C251+C255+C260</f>
        <v>1212000</v>
      </c>
      <c r="D246" s="35">
        <f>D251+D255+D260</f>
        <v>1238700</v>
      </c>
      <c r="E246" s="35">
        <f>E251+E255+E260</f>
        <v>303549.67</v>
      </c>
      <c r="F246" s="35">
        <f>F251+F255+F260</f>
        <v>434081.29000000004</v>
      </c>
      <c r="G246" s="27">
        <f t="shared" si="19"/>
        <v>24.505503350286588</v>
      </c>
      <c r="H246" s="30">
        <f t="shared" si="20"/>
        <v>935150.3300000001</v>
      </c>
    </row>
    <row r="247" spans="1:8" ht="51">
      <c r="A247" s="17" t="s">
        <v>157</v>
      </c>
      <c r="B247" s="3" t="s">
        <v>283</v>
      </c>
      <c r="C247" s="35">
        <f>C252</f>
        <v>5685000</v>
      </c>
      <c r="D247" s="35">
        <f>D252</f>
        <v>5865195</v>
      </c>
      <c r="E247" s="35">
        <f>E252</f>
        <v>1732965.76</v>
      </c>
      <c r="F247" s="35">
        <f>F252</f>
        <v>1659465.55</v>
      </c>
      <c r="G247" s="27">
        <f t="shared" si="19"/>
        <v>29.546600922901966</v>
      </c>
      <c r="H247" s="30">
        <f t="shared" si="20"/>
        <v>4132229.24</v>
      </c>
    </row>
    <row r="248" spans="1:8" ht="12.75">
      <c r="A248" s="17" t="s">
        <v>159</v>
      </c>
      <c r="B248" s="3" t="s">
        <v>368</v>
      </c>
      <c r="C248" s="35"/>
      <c r="D248" s="35"/>
      <c r="E248" s="35"/>
      <c r="F248" s="35">
        <f>F253</f>
        <v>8500</v>
      </c>
      <c r="G248" s="27"/>
      <c r="H248" s="30"/>
    </row>
    <row r="249" spans="1:8" ht="12.75">
      <c r="A249" s="3" t="s">
        <v>125</v>
      </c>
      <c r="B249" s="3" t="s">
        <v>284</v>
      </c>
      <c r="C249" s="35">
        <f>C261</f>
        <v>2000</v>
      </c>
      <c r="D249" s="35">
        <f>D261</f>
        <v>2000</v>
      </c>
      <c r="E249" s="35">
        <f>E261</f>
        <v>1335.04</v>
      </c>
      <c r="F249" s="35">
        <f>F261</f>
        <v>1500</v>
      </c>
      <c r="G249" s="27">
        <f t="shared" si="19"/>
        <v>66.752</v>
      </c>
      <c r="H249" s="30">
        <f t="shared" si="20"/>
        <v>664.96</v>
      </c>
    </row>
    <row r="250" spans="1:8" ht="12.75">
      <c r="A250" s="23" t="s">
        <v>87</v>
      </c>
      <c r="B250" s="23" t="s">
        <v>88</v>
      </c>
      <c r="C250" s="31">
        <f>C251+C252</f>
        <v>6440000</v>
      </c>
      <c r="D250" s="31">
        <f>D251+D252</f>
        <v>6620195</v>
      </c>
      <c r="E250" s="31">
        <f>E251+E252</f>
        <v>1864994.06</v>
      </c>
      <c r="F250" s="31">
        <f>F251+F252+F253</f>
        <v>1879769.19</v>
      </c>
      <c r="G250" s="28">
        <f t="shared" si="19"/>
        <v>28.171285891125564</v>
      </c>
      <c r="H250" s="33">
        <f t="shared" si="20"/>
        <v>4755200.9399999995</v>
      </c>
    </row>
    <row r="251" spans="1:8" ht="25.5">
      <c r="A251" s="13" t="s">
        <v>121</v>
      </c>
      <c r="B251" s="3" t="s">
        <v>256</v>
      </c>
      <c r="C251" s="3">
        <v>755000</v>
      </c>
      <c r="D251" s="34">
        <v>755000</v>
      </c>
      <c r="E251" s="34">
        <v>132028.3</v>
      </c>
      <c r="F251" s="34">
        <v>211803.64</v>
      </c>
      <c r="G251" s="27">
        <f t="shared" si="19"/>
        <v>17.48719205298013</v>
      </c>
      <c r="H251" s="30">
        <f t="shared" si="20"/>
        <v>622971.7</v>
      </c>
    </row>
    <row r="252" spans="1:8" ht="51">
      <c r="A252" s="17" t="s">
        <v>157</v>
      </c>
      <c r="B252" s="3" t="s">
        <v>257</v>
      </c>
      <c r="C252" s="3">
        <v>5685000</v>
      </c>
      <c r="D252" s="34">
        <v>5865195</v>
      </c>
      <c r="E252" s="34">
        <v>1732965.76</v>
      </c>
      <c r="F252" s="34">
        <v>1659465.55</v>
      </c>
      <c r="G252" s="27">
        <f t="shared" si="19"/>
        <v>29.546600922901966</v>
      </c>
      <c r="H252" s="30">
        <f t="shared" si="20"/>
        <v>4132229.24</v>
      </c>
    </row>
    <row r="253" spans="1:8" ht="12.75">
      <c r="A253" s="17" t="s">
        <v>159</v>
      </c>
      <c r="B253" s="3" t="s">
        <v>367</v>
      </c>
      <c r="C253" s="3"/>
      <c r="D253" s="34"/>
      <c r="E253" s="34"/>
      <c r="F253" s="34">
        <v>8500</v>
      </c>
      <c r="G253" s="27"/>
      <c r="H253" s="30"/>
    </row>
    <row r="254" spans="1:8" ht="12.75">
      <c r="A254" s="23" t="s">
        <v>89</v>
      </c>
      <c r="B254" s="23" t="s">
        <v>90</v>
      </c>
      <c r="C254" s="31">
        <f>C255</f>
        <v>200000</v>
      </c>
      <c r="D254" s="31">
        <f>D255</f>
        <v>200000</v>
      </c>
      <c r="E254" s="31">
        <f>E255</f>
        <v>122165</v>
      </c>
      <c r="F254" s="31">
        <f>F255</f>
        <v>132902.31</v>
      </c>
      <c r="G254" s="28">
        <f t="shared" si="19"/>
        <v>61.082499999999996</v>
      </c>
      <c r="H254" s="33">
        <f t="shared" si="20"/>
        <v>77835</v>
      </c>
    </row>
    <row r="255" spans="1:8" ht="25.5">
      <c r="A255" s="13" t="s">
        <v>121</v>
      </c>
      <c r="B255" s="3" t="s">
        <v>258</v>
      </c>
      <c r="C255" s="3">
        <v>200000</v>
      </c>
      <c r="D255" s="34">
        <v>200000</v>
      </c>
      <c r="E255" s="34">
        <v>122165</v>
      </c>
      <c r="F255" s="34">
        <v>132902.31</v>
      </c>
      <c r="G255" s="27">
        <f>E255/D255*100</f>
        <v>61.082499999999996</v>
      </c>
      <c r="H255" s="30">
        <f>D255-E255</f>
        <v>77835</v>
      </c>
    </row>
    <row r="256" spans="1:8" ht="25.5">
      <c r="A256" s="24" t="s">
        <v>91</v>
      </c>
      <c r="B256" s="23" t="s">
        <v>92</v>
      </c>
      <c r="C256" s="31">
        <f>C257+C261+C258+C259+C260</f>
        <v>1230000</v>
      </c>
      <c r="D256" s="31">
        <f>D257+D261+D258+D259+D260</f>
        <v>1256700</v>
      </c>
      <c r="E256" s="31">
        <f>E257+E261+E258+E259+E260</f>
        <v>282325.06</v>
      </c>
      <c r="F256" s="31">
        <f>F257+F261+F258+F259+F260</f>
        <v>450303.11</v>
      </c>
      <c r="G256" s="28">
        <f t="shared" si="19"/>
        <v>22.465589241664677</v>
      </c>
      <c r="H256" s="33">
        <f t="shared" si="20"/>
        <v>974374.94</v>
      </c>
    </row>
    <row r="257" spans="1:8" ht="12.75">
      <c r="A257" s="3" t="s">
        <v>114</v>
      </c>
      <c r="B257" s="3" t="s">
        <v>259</v>
      </c>
      <c r="C257" s="34">
        <v>744000</v>
      </c>
      <c r="D257" s="34">
        <v>744000</v>
      </c>
      <c r="E257" s="34">
        <v>195062.65</v>
      </c>
      <c r="F257" s="34">
        <v>284424.95</v>
      </c>
      <c r="G257" s="27">
        <f t="shared" si="19"/>
        <v>26.21809811827957</v>
      </c>
      <c r="H257" s="30">
        <f t="shared" si="20"/>
        <v>548937.35</v>
      </c>
    </row>
    <row r="258" spans="1:8" ht="38.25">
      <c r="A258" s="17" t="s">
        <v>220</v>
      </c>
      <c r="B258" s="3" t="s">
        <v>260</v>
      </c>
      <c r="C258" s="34">
        <v>2000</v>
      </c>
      <c r="D258" s="34">
        <v>2000</v>
      </c>
      <c r="E258" s="34">
        <v>0</v>
      </c>
      <c r="F258" s="34">
        <v>0</v>
      </c>
      <c r="G258" s="27">
        <f t="shared" si="19"/>
        <v>0</v>
      </c>
      <c r="H258" s="30">
        <f t="shared" si="20"/>
        <v>2000</v>
      </c>
    </row>
    <row r="259" spans="1:8" ht="12.75">
      <c r="A259" s="3" t="s">
        <v>116</v>
      </c>
      <c r="B259" s="3" t="s">
        <v>261</v>
      </c>
      <c r="C259" s="34">
        <v>225000</v>
      </c>
      <c r="D259" s="34">
        <v>225000</v>
      </c>
      <c r="E259" s="34">
        <v>36571</v>
      </c>
      <c r="F259" s="34">
        <v>75002.82</v>
      </c>
      <c r="G259" s="27">
        <f t="shared" si="19"/>
        <v>16.253777777777778</v>
      </c>
      <c r="H259" s="30">
        <f t="shared" si="20"/>
        <v>188429</v>
      </c>
    </row>
    <row r="260" spans="1:8" ht="25.5">
      <c r="A260" s="13" t="s">
        <v>121</v>
      </c>
      <c r="B260" s="3" t="s">
        <v>262</v>
      </c>
      <c r="C260" s="34">
        <v>257000</v>
      </c>
      <c r="D260" s="34">
        <v>283700</v>
      </c>
      <c r="E260" s="34">
        <v>49356.37</v>
      </c>
      <c r="F260" s="34">
        <v>89375.34</v>
      </c>
      <c r="G260" s="27">
        <f t="shared" si="19"/>
        <v>17.39738103630596</v>
      </c>
      <c r="H260" s="30">
        <f t="shared" si="20"/>
        <v>234343.63</v>
      </c>
    </row>
    <row r="261" spans="1:8" ht="12.75">
      <c r="A261" s="3" t="s">
        <v>125</v>
      </c>
      <c r="B261" s="3" t="s">
        <v>263</v>
      </c>
      <c r="C261" s="34">
        <v>2000</v>
      </c>
      <c r="D261" s="34">
        <v>2000</v>
      </c>
      <c r="E261" s="34">
        <v>1335.04</v>
      </c>
      <c r="F261" s="34">
        <v>1500</v>
      </c>
      <c r="G261" s="27">
        <f t="shared" si="19"/>
        <v>66.752</v>
      </c>
      <c r="H261" s="30">
        <f t="shared" si="20"/>
        <v>664.96</v>
      </c>
    </row>
    <row r="262" spans="1:8" ht="12.75">
      <c r="A262" s="1" t="s">
        <v>93</v>
      </c>
      <c r="B262" s="1" t="s">
        <v>94</v>
      </c>
      <c r="C262" s="33">
        <f aca="true" t="shared" si="25" ref="C262:F263">C263</f>
        <v>200000</v>
      </c>
      <c r="D262" s="33">
        <f t="shared" si="25"/>
        <v>400000</v>
      </c>
      <c r="E262" s="33">
        <f t="shared" si="25"/>
        <v>0</v>
      </c>
      <c r="F262" s="33">
        <f t="shared" si="25"/>
        <v>0</v>
      </c>
      <c r="G262" s="28">
        <f t="shared" si="19"/>
        <v>0</v>
      </c>
      <c r="H262" s="33">
        <f t="shared" si="20"/>
        <v>400000</v>
      </c>
    </row>
    <row r="263" spans="1:8" ht="12.75">
      <c r="A263" s="23" t="s">
        <v>95</v>
      </c>
      <c r="B263" s="23" t="s">
        <v>96</v>
      </c>
      <c r="C263" s="31">
        <f t="shared" si="25"/>
        <v>200000</v>
      </c>
      <c r="D263" s="31">
        <f t="shared" si="25"/>
        <v>400000</v>
      </c>
      <c r="E263" s="31">
        <f t="shared" si="25"/>
        <v>0</v>
      </c>
      <c r="F263" s="31">
        <f t="shared" si="25"/>
        <v>0</v>
      </c>
      <c r="G263" s="28">
        <f t="shared" si="19"/>
        <v>0</v>
      </c>
      <c r="H263" s="33">
        <f t="shared" si="20"/>
        <v>400000</v>
      </c>
    </row>
    <row r="264" spans="1:8" ht="51">
      <c r="A264" s="17" t="s">
        <v>264</v>
      </c>
      <c r="B264" s="3" t="s">
        <v>265</v>
      </c>
      <c r="C264" s="3">
        <v>200000</v>
      </c>
      <c r="D264" s="34">
        <v>400000</v>
      </c>
      <c r="E264" s="34">
        <v>0</v>
      </c>
      <c r="F264" s="34">
        <v>0</v>
      </c>
      <c r="G264" s="27">
        <f>E264/D264*100</f>
        <v>0</v>
      </c>
      <c r="H264" s="30">
        <f>D264-E264</f>
        <v>400000</v>
      </c>
    </row>
    <row r="265" spans="1:8" ht="51">
      <c r="A265" s="14" t="s">
        <v>97</v>
      </c>
      <c r="B265" s="1" t="s">
        <v>98</v>
      </c>
      <c r="C265" s="33">
        <f aca="true" t="shared" si="26" ref="C265:F266">C266</f>
        <v>31805000</v>
      </c>
      <c r="D265" s="33">
        <f>D266+D269</f>
        <v>31973000</v>
      </c>
      <c r="E265" s="33">
        <f>E266+E269</f>
        <v>10535000</v>
      </c>
      <c r="F265" s="33">
        <f>F266+F269</f>
        <v>11248000</v>
      </c>
      <c r="G265" s="28">
        <f>E265/D265*100</f>
        <v>32.94967628936916</v>
      </c>
      <c r="H265" s="33">
        <f>D265-E265</f>
        <v>21438000</v>
      </c>
    </row>
    <row r="266" spans="1:8" ht="38.25">
      <c r="A266" s="14" t="s">
        <v>99</v>
      </c>
      <c r="B266" s="1" t="s">
        <v>100</v>
      </c>
      <c r="C266" s="33">
        <f t="shared" si="26"/>
        <v>31805000</v>
      </c>
      <c r="D266" s="33">
        <f t="shared" si="26"/>
        <v>31805000</v>
      </c>
      <c r="E266" s="33">
        <f t="shared" si="26"/>
        <v>10535000</v>
      </c>
      <c r="F266" s="33">
        <f t="shared" si="26"/>
        <v>11248000</v>
      </c>
      <c r="G266" s="28">
        <f>E266/D266*100</f>
        <v>33.123722685112405</v>
      </c>
      <c r="H266" s="33">
        <f>D266-E266</f>
        <v>21270000</v>
      </c>
    </row>
    <row r="267" spans="1:8" ht="25.5">
      <c r="A267" s="22" t="s">
        <v>266</v>
      </c>
      <c r="B267" s="3" t="s">
        <v>267</v>
      </c>
      <c r="C267" s="34">
        <v>31805000</v>
      </c>
      <c r="D267" s="34">
        <v>31805000</v>
      </c>
      <c r="E267" s="34">
        <v>10535000</v>
      </c>
      <c r="F267" s="34">
        <v>11248000</v>
      </c>
      <c r="G267" s="27">
        <f>E267/D267*100</f>
        <v>33.123722685112405</v>
      </c>
      <c r="H267" s="30">
        <f>D267-E267</f>
        <v>21270000</v>
      </c>
    </row>
    <row r="268" spans="1:8" s="4" customFormat="1" ht="12.75">
      <c r="A268" s="14" t="s">
        <v>110</v>
      </c>
      <c r="B268" s="1" t="s">
        <v>111</v>
      </c>
      <c r="C268" s="33"/>
      <c r="D268" s="33"/>
      <c r="E268" s="33"/>
      <c r="F268" s="33"/>
      <c r="G268" s="28"/>
      <c r="H268" s="33"/>
    </row>
    <row r="269" spans="1:8" s="4" customFormat="1" ht="12.75">
      <c r="A269" s="14" t="s">
        <v>106</v>
      </c>
      <c r="B269" s="1" t="s">
        <v>107</v>
      </c>
      <c r="C269" s="1"/>
      <c r="D269" s="35">
        <v>168000</v>
      </c>
      <c r="E269" s="33"/>
      <c r="F269" s="33"/>
      <c r="G269" s="28"/>
      <c r="H269" s="33"/>
    </row>
    <row r="270" spans="1:8" ht="12.75">
      <c r="A270" s="17" t="s">
        <v>101</v>
      </c>
      <c r="B270" s="3"/>
      <c r="C270" s="3">
        <v>0</v>
      </c>
      <c r="D270" s="3">
        <v>-1795375.08</v>
      </c>
      <c r="E270" s="11">
        <v>-227798.15</v>
      </c>
      <c r="F270" s="3">
        <v>3326824.97</v>
      </c>
      <c r="G270" s="3"/>
      <c r="H270" s="3"/>
    </row>
    <row r="271" ht="12.75">
      <c r="D271" t="s">
        <v>103</v>
      </c>
    </row>
    <row r="272" spans="1:7" ht="15">
      <c r="A272" s="37" t="s">
        <v>104</v>
      </c>
      <c r="G272" s="37" t="s">
        <v>105</v>
      </c>
    </row>
    <row r="273" ht="12.75">
      <c r="F273" t="s">
        <v>103</v>
      </c>
    </row>
    <row r="275" ht="12.75">
      <c r="D275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2016-05-16T13:38:19Z</cp:lastPrinted>
  <dcterms:created xsi:type="dcterms:W3CDTF">2005-05-20T13:40:13Z</dcterms:created>
  <dcterms:modified xsi:type="dcterms:W3CDTF">2016-05-17T07:19:30Z</dcterms:modified>
  <cp:category/>
  <cp:version/>
  <cp:contentType/>
  <cp:contentStatus/>
</cp:coreProperties>
</file>