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8" activeTab="1"/>
  </bookViews>
  <sheets>
    <sheet name="Лист1" sheetId="1" r:id="rId1"/>
    <sheet name="Лист18" sheetId="2" r:id="rId2"/>
  </sheets>
  <definedNames/>
  <calcPr fullCalcOnLoad="1"/>
</workbook>
</file>

<file path=xl/sharedStrings.xml><?xml version="1.0" encoding="utf-8"?>
<sst xmlns="http://schemas.openxmlformats.org/spreadsheetml/2006/main" count="1184" uniqueCount="345">
  <si>
    <t>в %</t>
  </si>
  <si>
    <t>в сумме</t>
  </si>
  <si>
    <t>Сельское хозяйство и рыболовство</t>
  </si>
  <si>
    <t>Транспорт</t>
  </si>
  <si>
    <t>Другие вопросы в области национальной экономики</t>
  </si>
  <si>
    <t>Наименование показателя</t>
  </si>
  <si>
    <t>Код расхода по бюджетной классификации</t>
  </si>
  <si>
    <t>бюджеты муниципальных районов</t>
  </si>
  <si>
    <t>Расходы бюджета - ИТОГО, 
в том числе: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</si>
  <si>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</si>
  <si>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</si>
  <si>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</si>
  <si>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</si>
  <si>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Оплата труда и начисления на выплаты по оплате труда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</si>
  <si>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</si>
  <si>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</si>
  <si>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</si>
  <si>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</si>
  <si>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</si>
  <si>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</si>
  <si>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</si>
  <si>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000 0103 0000000 121 210</t>
  </si>
  <si>
    <t>000 0103 0000000 121 211</t>
  </si>
  <si>
    <t>000 0103 0000000 121 213</t>
  </si>
  <si>
    <t>Оплата работ, услуг</t>
  </si>
  <si>
    <t>000 0103 0000000 244 220</t>
  </si>
  <si>
    <t>Прочие расходы</t>
  </si>
  <si>
    <t>000 0103 0000000 244 290</t>
  </si>
  <si>
    <t>Поступление нефинансовых активов</t>
  </si>
  <si>
    <t>Увеличение стоимости материальных запасов</t>
  </si>
  <si>
    <t>000 0103 0000000 852 290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</si>
  <si>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</si>
  <si>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</si>
  <si>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000 0104 0000000 121 210</t>
  </si>
  <si>
    <t>000 0104 0000000 121 211</t>
  </si>
  <si>
    <t>000 0104 0000000 121 213</t>
  </si>
  <si>
    <t>Прочие выплаты</t>
  </si>
  <si>
    <t>000 0104 0000000 122 212</t>
  </si>
  <si>
    <t>000 0104 0000000 244 220</t>
  </si>
  <si>
    <t>000 0104 0000000 244 290</t>
  </si>
  <si>
    <t>000 0104 0000000 244 300</t>
  </si>
  <si>
    <t>Увеличение стоимости основных средств</t>
  </si>
  <si>
    <t>000 0104 0000000 244 310</t>
  </si>
  <si>
    <t>000 0104 0000000 244 340</t>
  </si>
  <si>
    <t>000 0104 0000000 852 290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</si>
  <si>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</si>
  <si>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</si>
  <si>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000 0106 0000000 121 210</t>
  </si>
  <si>
    <t>000 0106 0000000 121 211</t>
  </si>
  <si>
    <t>000 0106 0000000 121 213</t>
  </si>
  <si>
    <t>000 0106 0000000 122 212</t>
  </si>
  <si>
    <t>000 0106 0000000 244 220</t>
  </si>
  <si>
    <t>000 0106 0000000 244 290</t>
  </si>
  <si>
    <t>000 0106 0000000 244 300</t>
  </si>
  <si>
    <t>000 0106 0000000 244 310</t>
  </si>
  <si>
    <t>000 0106 0000000 244 340</t>
  </si>
  <si>
    <t>000 0106 0000000 852 290</t>
  </si>
  <si>
    <t>Обеспечение проведения выборов и референдумов</t>
  </si>
  <si>
    <t>000 0107 0000000 000 000</t>
  </si>
  <si>
    <t>000 0107 0000000 244 290</t>
  </si>
  <si>
    <t>000 0107 0000000 870 290</t>
  </si>
  <si>
    <t>Резервные фонды</t>
  </si>
  <si>
    <t>000 0111 0000000 000 000</t>
  </si>
  <si>
    <t>000 0111 0000000 870 290</t>
  </si>
  <si>
    <t>Другие общегосударственные вопросы</t>
  </si>
  <si>
    <t>000 0113 0000000 000 000</t>
  </si>
  <si>
    <t>000 0113 0000000 121 210</t>
  </si>
  <si>
    <t>000 0113 0000000 121 211</t>
  </si>
  <si>
    <t>000 0113 0000000 121 213</t>
  </si>
  <si>
    <t>000 0113 0000000 122 212</t>
  </si>
  <si>
    <t>000 0113 0000000 244 220</t>
  </si>
  <si>
    <t>000 0113 0000000 244 300</t>
  </si>
  <si>
    <t>000 0113 0000000 244 340</t>
  </si>
  <si>
    <t>Безвозмездные перечисления государственным и муниципальным организациям</t>
  </si>
  <si>
    <t>000 0113 0000000 611 241</t>
  </si>
  <si>
    <t>НАЦИОНАЛЬНАЯ ОБОРОНА</t>
  </si>
  <si>
    <t>000 0200 0000000 000 000</t>
  </si>
  <si>
    <t>000 0203 0000000 121 210</t>
  </si>
  <si>
    <t>000 0203 0000000 121 211</t>
  </si>
  <si>
    <t>000 0203 0000000 121 213</t>
  </si>
  <si>
    <t>000 0203 0000000 244 340</t>
  </si>
  <si>
    <t>Перечисления другим бюджетам бюджетной системы Российской Федерации</t>
  </si>
  <si>
    <t>000 0203 0000000 530 251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</si>
  <si>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</si>
  <si>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</si>
  <si>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</si>
  <si>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</si>
  <si>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000 0304 0000000 121 210</t>
  </si>
  <si>
    <t>000 0304 0000000 121 211</t>
  </si>
  <si>
    <t>000 0304 0000000 121 213</t>
  </si>
  <si>
    <t>000 0304 0000000 244 220</t>
  </si>
  <si>
    <t>000 0304 0000000 244 290</t>
  </si>
  <si>
    <t>000 0304 0000000 244 300</t>
  </si>
  <si>
    <t>000 0304 0000000 244 310</t>
  </si>
  <si>
    <t>000 0304 0000000 244 340</t>
  </si>
  <si>
    <t>000 0304 0000000 530 251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</si>
  <si>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</si>
  <si>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</si>
  <si>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000 0309 0000000 611 241</t>
  </si>
  <si>
    <t>Обеспечение пожарной безопасности</t>
  </si>
  <si>
    <t>000 0310 0000000 000 000</t>
  </si>
  <si>
    <t>000 0310 0000000 121 210</t>
  </si>
  <si>
    <t>000 0310 0000000 121 211</t>
  </si>
  <si>
    <t>000 0310 0000000 121 213</t>
  </si>
  <si>
    <t>000 0310 0000000 244 220</t>
  </si>
  <si>
    <t>000 0310 0000000 244 340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</si>
  <si>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</si>
  <si>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</si>
  <si>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000 0314 0000000 244 220</t>
  </si>
  <si>
    <t>000 0314 0000000 244 290</t>
  </si>
  <si>
    <t>НАЦИОНАЛЬНАЯ ЭКОНОМИКА</t>
  </si>
  <si>
    <t>000 0400 0000000 000 000</t>
  </si>
  <si>
    <t>000 0405 0000000 000 000</t>
  </si>
  <si>
    <t>000 0405 0000000 121 210</t>
  </si>
  <si>
    <t>000 0405 0000000 121 211</t>
  </si>
  <si>
    <t>000 0405 0000000 121 213</t>
  </si>
  <si>
    <t>000 0405 0000000 122 212</t>
  </si>
  <si>
    <t>000 0405 0000000 244 220</t>
  </si>
  <si>
    <t>000 0405 0000000 244 340</t>
  </si>
  <si>
    <t>Безвозмездные перечисления организациям, за исключением государственных и муниципальных организаций</t>
  </si>
  <si>
    <t>000 0405 0000000 810 242</t>
  </si>
  <si>
    <t>000 0408 0000000 000 000</t>
  </si>
  <si>
    <t>000 0408 0000000 810 242</t>
  </si>
  <si>
    <t>Дорожное хозяйство (дорожные фонды)</t>
  </si>
  <si>
    <t>000 0409 0000000 000 000</t>
  </si>
  <si>
    <t>000 0409 0000000 244 220</t>
  </si>
  <si>
    <t>000 0409 0000000 244 300</t>
  </si>
  <si>
    <t>000 0409 0000000 244 310</t>
  </si>
  <si>
    <t>000 0409 0000000 244 340</t>
  </si>
  <si>
    <t>000 0409 0000000 540 251</t>
  </si>
  <si>
    <t>000 0409 0000000 810 241</t>
  </si>
  <si>
    <t>000 0412 0000000 000 000</t>
  </si>
  <si>
    <t>000 0412 0000000 244 220</t>
  </si>
  <si>
    <t>000 0412 0000000 244 290</t>
  </si>
  <si>
    <t>000 0412 0000000 244 310</t>
  </si>
  <si>
    <t>000 0412 0000000 621 241</t>
  </si>
  <si>
    <t>000 0412 0000000 622 241</t>
  </si>
  <si>
    <t>000 0412 0000000 810 242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</si>
  <si>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</si>
  <si>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</si>
  <si>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</si>
  <si>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</si>
  <si>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000 0501 0000000 244 220</t>
  </si>
  <si>
    <t>000 0501 0000000 412 310</t>
  </si>
  <si>
    <t>000 0501 0000000 810 242</t>
  </si>
  <si>
    <t>Коммунальное хозяйство</t>
  </si>
  <si>
    <t>000 0502 0000000 000 000</t>
  </si>
  <si>
    <t>000 0502 0000000 244 220</t>
  </si>
  <si>
    <t>000 0502 0000000 810 241</t>
  </si>
  <si>
    <t>Благоустройство</t>
  </si>
  <si>
    <t>000 0503 0000000 000 000</t>
  </si>
  <si>
    <t>000 0503 0000000 244 220</t>
  </si>
  <si>
    <t>000 0503 0000000 244 340</t>
  </si>
  <si>
    <t>000 0503 0000000 540 251</t>
  </si>
  <si>
    <t>000 0503 0000000 810 241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</si>
  <si>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</si>
  <si>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</si>
  <si>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</si>
  <si>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</si>
  <si>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000 0605 0000000 244 290</t>
  </si>
  <si>
    <t>ОБРАЗОВАНИЕ</t>
  </si>
  <si>
    <t>000 0700 0000000 000 000</t>
  </si>
  <si>
    <t>Дошкольное образование</t>
  </si>
  <si>
    <t>000 0701 0000000 000 000</t>
  </si>
  <si>
    <t>000 0701 0000000 414 310</t>
  </si>
  <si>
    <t>000 0701 0000000 611 241</t>
  </si>
  <si>
    <t>000 0701 0000000 612 241</t>
  </si>
  <si>
    <t>Общее образование</t>
  </si>
  <si>
    <t>000 0702 0000000 000 000</t>
  </si>
  <si>
    <t>000 0702 0000000 414 310</t>
  </si>
  <si>
    <t>000 0702 0000000 611 241</t>
  </si>
  <si>
    <t>000 0702 0000000 612 241</t>
  </si>
  <si>
    <t>000 0702 0000000 621 241</t>
  </si>
  <si>
    <t>000 0702 0000000 622 241</t>
  </si>
  <si>
    <t>Молодежная политика и оздоровление детей</t>
  </si>
  <si>
    <t>000 0707 0000000 000 000</t>
  </si>
  <si>
    <t>000 0707 0000000 244 220</t>
  </si>
  <si>
    <t>000 0707 0000000 244 290</t>
  </si>
  <si>
    <t>000 0707 0000000 244 300</t>
  </si>
  <si>
    <t>000 0707 0000000 244 310</t>
  </si>
  <si>
    <t>000 0707 0000000 244 340</t>
  </si>
  <si>
    <t>000 0707 0000000 611 241</t>
  </si>
  <si>
    <t>000 0707 0000000 612 241</t>
  </si>
  <si>
    <t>Другие вопросы в области образования</t>
  </si>
  <si>
    <t>000 0709 0000000 000 000</t>
  </si>
  <si>
    <t>000 0709 0000000 111 210</t>
  </si>
  <si>
    <t>000 0709 0000000 111 211</t>
  </si>
  <si>
    <t>000 0709 0000000 111 213</t>
  </si>
  <si>
    <t>000 0709 0000000 121 210</t>
  </si>
  <si>
    <t>000 0709 0000000 121 211</t>
  </si>
  <si>
    <t>000 0709 0000000 121 213</t>
  </si>
  <si>
    <t>000 0709 0000000 122 212</t>
  </si>
  <si>
    <t>000 0709 0000000 244 220</t>
  </si>
  <si>
    <t>000 0709 0000000 244 290</t>
  </si>
  <si>
    <t>000 0709 0000000 244 300</t>
  </si>
  <si>
    <t>000 0709 0000000 244 340</t>
  </si>
  <si>
    <t>000 0709 0000000 852 290</t>
  </si>
  <si>
    <t>КУЛЬТУРА, КИНЕМАТОГРАФИЯ</t>
  </si>
  <si>
    <t>000 0800 0000000 000 000</t>
  </si>
  <si>
    <t>Культура</t>
  </si>
  <si>
    <t>000 0801 0000000 000 000</t>
  </si>
  <si>
    <t>000 0801 0000000 244 220</t>
  </si>
  <si>
    <t>000 0801 0000000 611 241</t>
  </si>
  <si>
    <t>000 0801 0000000 612 241</t>
  </si>
  <si>
    <t>000 0801 0000000 621 241</t>
  </si>
  <si>
    <t>000 0801 0000000 622 241</t>
  </si>
  <si>
    <t>Кинематография</t>
  </si>
  <si>
    <t>000 0802 0000000 000 000</t>
  </si>
  <si>
    <t>000 0802 0000000 611 241</t>
  </si>
  <si>
    <t>000 0802 0000000 612 241</t>
  </si>
  <si>
    <t>Другие вопросы в области культуры, кинематографии</t>
  </si>
  <si>
    <t>000 0804 0000000 000 000</t>
  </si>
  <si>
    <t>000 0804 0000000 111 210</t>
  </si>
  <si>
    <t>000 0804 0000000 111 211</t>
  </si>
  <si>
    <t>000 0804 0000000 111 213</t>
  </si>
  <si>
    <t>000 0804 0000000 112 212</t>
  </si>
  <si>
    <t>000 0804 0000000 121 210</t>
  </si>
  <si>
    <t>000 0804 0000000 121 211</t>
  </si>
  <si>
    <t>000 0804 0000000 121 213</t>
  </si>
  <si>
    <t>000 0804 0000000 122 212</t>
  </si>
  <si>
    <t>000 0804 0000000 244 220</t>
  </si>
  <si>
    <t>000 0804 0000000 244 300</t>
  </si>
  <si>
    <t>000 0804 0000000 244 310</t>
  </si>
  <si>
    <t>000 0804 0000000 244 340</t>
  </si>
  <si>
    <t>000 0804 0000000 852 290</t>
  </si>
  <si>
    <t>ЗДРАВООХРАНЕНИЕ</t>
  </si>
  <si>
    <t>000 0900 0000000 000 000</t>
  </si>
  <si>
    <t>Другие вопросы в области здравоохранения</t>
  </si>
  <si>
    <t>000 0909 0000000 000 000</t>
  </si>
  <si>
    <t>000 0909 0000000 244 290</t>
  </si>
  <si>
    <t>СОЦИАЛЬНАЯ ПОЛИТИКА</t>
  </si>
  <si>
    <t>000 1000 0000000 000 000</t>
  </si>
  <si>
    <t>Пенсионное обеспечение</t>
  </si>
  <si>
    <t>000 1001 0000000 000 000</t>
  </si>
  <si>
    <t>Пенсии, пособия, выплачиваемые организациями сектора государственного управления</t>
  </si>
  <si>
    <t>000 1001 0000000 312 263</t>
  </si>
  <si>
    <t>Социальное обеспечение населения</t>
  </si>
  <si>
    <t>000 1003 0000000 000 000</t>
  </si>
  <si>
    <t>Пособия по социальной помощи населению</t>
  </si>
  <si>
    <t>000 1003 0000000 321 262</t>
  </si>
  <si>
    <t>000 1003 0000000 322 262</t>
  </si>
  <si>
    <t>Охрана семьи и детства</t>
  </si>
  <si>
    <t>000 1004 0000000 000 000</t>
  </si>
  <si>
    <t>000 1004 0000000 313 262</t>
  </si>
  <si>
    <t>000 1004 0000000 321 220</t>
  </si>
  <si>
    <t>000 1004 0000000 323 262</t>
  </si>
  <si>
    <t>ФИЗИЧЕСКАЯ КУЛЬТУРА И СПОРТ</t>
  </si>
  <si>
    <t>000 1100 0000000 000 000</t>
  </si>
  <si>
    <t>Физическая культура</t>
  </si>
  <si>
    <t>000 1101 0000000 000 000</t>
  </si>
  <si>
    <t>000 1101 0000000 244 220</t>
  </si>
  <si>
    <t>000 1101 0000000 244 290</t>
  </si>
  <si>
    <t>000 1101 0000000 244 300</t>
  </si>
  <si>
    <t>000 1101 0000000 244 310</t>
  </si>
  <si>
    <t>000 1101 0000000 244 340</t>
  </si>
  <si>
    <t>000 1101 0000000 621 241</t>
  </si>
  <si>
    <t>Массовый спорт</t>
  </si>
  <si>
    <t>000 1102 0000000 000 000</t>
  </si>
  <si>
    <t>000 1102 0000000 244 290</t>
  </si>
  <si>
    <t>000 1102 0000000 244 300</t>
  </si>
  <si>
    <t>000 1102 0000000 244 340</t>
  </si>
  <si>
    <t>Другие вопросы в области физической культуры и спорта</t>
  </si>
  <si>
    <t>000 1105 0000000 000 000</t>
  </si>
  <si>
    <t>000 1105 0000000 121 210</t>
  </si>
  <si>
    <t>000 1105 0000000 121 211</t>
  </si>
  <si>
    <t>000 1105 0000000 121 213</t>
  </si>
  <si>
    <t>000 1105 0000000 122 212</t>
  </si>
  <si>
    <t>000 1105 0000000 244 220</t>
  </si>
  <si>
    <t>000 1105 0000000 244 300</t>
  </si>
  <si>
    <t>000 1105 0000000 244 340</t>
  </si>
  <si>
    <t>000 1105 0000000 852 290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</si>
  <si>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</si>
  <si>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</si>
  <si>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</si>
  <si>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</si>
  <si>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000 1202 0000000 810 241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</si>
  <si>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</si>
  <si>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</si>
  <si>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</si>
  <si>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</si>
  <si>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000 1401 0000000 511 251</t>
  </si>
  <si>
    <t>Результат исполнения бюджета (дефицит/ профицит)</t>
  </si>
  <si>
    <t xml:space="preserve">консолидированный бюджет </t>
  </si>
  <si>
    <t>Отклонение по 2015 году</t>
  </si>
  <si>
    <t>000 0000 0000000 000 211</t>
  </si>
  <si>
    <t>000 0000 0000000 000 213</t>
  </si>
  <si>
    <t>000 0000 0000000 000 220</t>
  </si>
  <si>
    <t>000 0000 0000000 000 212</t>
  </si>
  <si>
    <t>000 0000 0000000 000 210</t>
  </si>
  <si>
    <t>000 0000 0000000 000 290</t>
  </si>
  <si>
    <t>000 0000 0000000 000 300</t>
  </si>
  <si>
    <t>000 0000 0000000 000 310</t>
  </si>
  <si>
    <t>000 0000 0000000 000 340</t>
  </si>
  <si>
    <t>000 0000 0000000 000 241</t>
  </si>
  <si>
    <t>000 0000 0000000 000 251</t>
  </si>
  <si>
    <t>000 0000 0000000 000 242</t>
  </si>
  <si>
    <t>000 0000 0000000 000 262</t>
  </si>
  <si>
    <t>000 0000 0000000 000 263</t>
  </si>
  <si>
    <t>000 0103 0000000 244 340</t>
  </si>
  <si>
    <t>000 0500 0000000 244 220</t>
  </si>
  <si>
    <t>000 0500 0000000 810 242</t>
  </si>
  <si>
    <t>000 0500 0000000 000 310</t>
  </si>
  <si>
    <t>000 0500 0000000 810 241</t>
  </si>
  <si>
    <t>000 0500 0000000 244 340</t>
  </si>
  <si>
    <t>(руб.)</t>
  </si>
  <si>
    <t>000 0304 0000000 321 263</t>
  </si>
  <si>
    <t>000 0000 0000000 321 263</t>
  </si>
  <si>
    <t>000 0503 0000000 000 290</t>
  </si>
  <si>
    <t>000 0500 0000000 000 290</t>
  </si>
  <si>
    <t>000 0801 0000000 121 210</t>
  </si>
  <si>
    <t>000 0801 0000000 121 211</t>
  </si>
  <si>
    <t>000 0801 0000000 121 213</t>
  </si>
  <si>
    <t>000 0801 0000000 244 300</t>
  </si>
  <si>
    <t>000 0801 0000000 244 340</t>
  </si>
  <si>
    <t>000 1102 0000000 244 220</t>
  </si>
  <si>
    <t>000 1102 0000000 244 310</t>
  </si>
  <si>
    <t xml:space="preserve"> </t>
  </si>
  <si>
    <t>000 0309 0000000 121 210</t>
  </si>
  <si>
    <t>000 0309 0000000 121 211</t>
  </si>
  <si>
    <t>000 0309 0000000 121 213</t>
  </si>
  <si>
    <t>000 0502 0000000 540 251</t>
  </si>
  <si>
    <t>000 1101 0000000 622 241</t>
  </si>
  <si>
    <t>000 0707 0000000 622 241</t>
  </si>
  <si>
    <t>000 0304 0000000 122 262</t>
  </si>
  <si>
    <t>Начальник финансового отдела администрации Александровского района</t>
  </si>
  <si>
    <t>Н.А.Данилова</t>
  </si>
  <si>
    <t>Исполнитель: Баджурак Г.Н.</t>
  </si>
  <si>
    <t>тел.21-7-99</t>
  </si>
  <si>
    <t>Справки об исполнении бюджета по расходам консолидированного бюджета на            1 мая 2015 года</t>
  </si>
  <si>
    <t>Исполнено  на 01.05.2015 года</t>
  </si>
  <si>
    <t>Исполнено  на 01.05.2014 года</t>
  </si>
  <si>
    <t>Социальное обеспечение</t>
  </si>
  <si>
    <t>000 0104 0000000 312 260</t>
  </si>
  <si>
    <t>000 0309 0000000 244 220</t>
  </si>
  <si>
    <t>000 0502 0000000 412 310</t>
  </si>
  <si>
    <t>000 0503 0000000 412 310</t>
  </si>
  <si>
    <t>000 0702 0000000 000 220</t>
  </si>
  <si>
    <t>000 1105 0000000 244 310</t>
  </si>
  <si>
    <t>Справки об испонении бюджета по расходам районного бюджета на                                             1 мая 2015 года</t>
  </si>
  <si>
    <t>000 0702 0000000 244 220</t>
  </si>
  <si>
    <t>Прочие межбюджетные трансферты</t>
  </si>
  <si>
    <t>000 1403 0000000 511 251</t>
  </si>
  <si>
    <t>Уточненные бюджетные назначения</t>
  </si>
  <si>
    <t>Первоначальные бюджетные назначения</t>
  </si>
  <si>
    <t>000 0412 0000000 540 251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</si>
</sst>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42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zoomScalePageLayoutView="0" workbookViewId="0" topLeftCell="A289">
      <selection activeCell="E303" sqref="E303"/>
    </sheetView>
  </sheetViews>
  <sheetFormatPr defaultColWidth="9.00390625" defaultRowHeight="12.75"/>
  <cols>
    <col min="1" max="1" width="53.875" style="0" customWidth="1"/>
    <col min="2" max="2" width="27.00390625" style="0" customWidth="1"/>
    <col min="3" max="3" width="14.625" style="0" customWidth="1"/>
    <col min="4" max="4" width="15.125" style="0" customWidth="1"/>
    <col min="5" max="5" width="13.875" style="0" customWidth="1"/>
    <col min="6" max="6" width="13.625" style="0" customWidth="1"/>
    <col min="7" max="7" width="8.37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53" t="s">
        <v>328</v>
      </c>
      <c r="E1" s="53"/>
      <c r="F1" s="53"/>
    </row>
    <row r="2" spans="4:6" ht="12.75">
      <c r="D2" s="53"/>
      <c r="E2" s="53"/>
      <c r="F2" s="53"/>
    </row>
    <row r="3" spans="4:6" ht="12.75">
      <c r="D3" s="53"/>
      <c r="E3" s="53"/>
      <c r="F3" s="53"/>
    </row>
    <row r="4" spans="1:8" s="8" customFormat="1" ht="12.75">
      <c r="A4" s="10"/>
      <c r="B4" s="4"/>
      <c r="C4" s="4"/>
      <c r="D4" s="26"/>
      <c r="E4" s="26"/>
      <c r="F4" s="26"/>
      <c r="G4" s="7"/>
      <c r="H4" s="11" t="s">
        <v>304</v>
      </c>
    </row>
    <row r="5" spans="1:8" s="8" customFormat="1" ht="51">
      <c r="A5" s="9" t="s">
        <v>5</v>
      </c>
      <c r="B5" s="19" t="s">
        <v>6</v>
      </c>
      <c r="C5" s="21" t="s">
        <v>343</v>
      </c>
      <c r="D5" s="52" t="s">
        <v>342</v>
      </c>
      <c r="E5" s="29" t="s">
        <v>329</v>
      </c>
      <c r="F5" s="27" t="s">
        <v>330</v>
      </c>
      <c r="G5" s="54" t="s">
        <v>283</v>
      </c>
      <c r="H5" s="55"/>
    </row>
    <row r="6" spans="1:8" s="8" customFormat="1" ht="39">
      <c r="A6" s="9"/>
      <c r="B6" s="22"/>
      <c r="C6" s="22"/>
      <c r="D6" s="28" t="s">
        <v>282</v>
      </c>
      <c r="E6" s="19" t="s">
        <v>282</v>
      </c>
      <c r="F6" s="19" t="s">
        <v>282</v>
      </c>
      <c r="G6" s="30" t="s">
        <v>0</v>
      </c>
      <c r="H6" s="30" t="s">
        <v>1</v>
      </c>
    </row>
    <row r="7" spans="1:8" s="8" customFormat="1" ht="31.5" customHeight="1">
      <c r="A7" s="17" t="s">
        <v>8</v>
      </c>
      <c r="B7" s="22"/>
      <c r="C7" s="14">
        <f>C8+C69+C75+C112+C147+C168+C171+C215+C254+C257+C270+C305</f>
        <v>363848200</v>
      </c>
      <c r="D7" s="14">
        <f>D8+D69+D75+D112+D147+D168+D171+D215+D254+D257+D270+D305</f>
        <v>396156210.01000005</v>
      </c>
      <c r="E7" s="14">
        <f>E8+E69+E75+E112+E147+E168+E171+E215+E254+E257+E270+E305</f>
        <v>130105931.21999998</v>
      </c>
      <c r="F7" s="14">
        <f>F8+F69+F75+F112+F147+F168+F171+F215+F254+F257+F270+F305</f>
        <v>117479985.92999999</v>
      </c>
      <c r="G7" s="41">
        <f>E7/D7*100</f>
        <v>32.84207793100498</v>
      </c>
      <c r="H7" s="14">
        <f>D7-E7</f>
        <v>266050278.79000008</v>
      </c>
    </row>
    <row r="8" spans="1:8" s="8" customFormat="1" ht="15">
      <c r="A8" s="9" t="s">
        <v>9</v>
      </c>
      <c r="B8" s="22" t="s">
        <v>10</v>
      </c>
      <c r="C8" s="14">
        <f>C9+C13+C15+C16+C19</f>
        <v>57353809.23</v>
      </c>
      <c r="D8" s="14">
        <f>D9+D13+D15+D16+D19</f>
        <v>55987739.87</v>
      </c>
      <c r="E8" s="14">
        <f>E9+E13+E15+E16+E19</f>
        <v>15531645.71</v>
      </c>
      <c r="F8" s="14">
        <f>F9+F13+F15+F16+F19+F14</f>
        <v>14086519.649999997</v>
      </c>
      <c r="G8" s="41">
        <f aca="true" t="shared" si="0" ref="G8:G73">E8/D8*100</f>
        <v>27.741155020837603</v>
      </c>
      <c r="H8" s="14">
        <f aca="true" t="shared" si="1" ref="H8:H73">D8-E8</f>
        <v>40456094.16</v>
      </c>
    </row>
    <row r="9" spans="1:8" s="8" customFormat="1" ht="12.75">
      <c r="A9" s="31" t="s">
        <v>13</v>
      </c>
      <c r="B9" s="3" t="s">
        <v>288</v>
      </c>
      <c r="C9" s="38">
        <f>C10+C11+C12</f>
        <v>31578966.4</v>
      </c>
      <c r="D9" s="38">
        <f>D10+D11+D12</f>
        <v>31897788.240000002</v>
      </c>
      <c r="E9" s="38">
        <f>E10+E11+E12</f>
        <v>10122158.62</v>
      </c>
      <c r="F9" s="38">
        <f>F10+F11+F12</f>
        <v>8510090.1</v>
      </c>
      <c r="G9" s="40">
        <f t="shared" si="0"/>
        <v>31.733104953360865</v>
      </c>
      <c r="H9" s="20">
        <f t="shared" si="1"/>
        <v>21775629.620000005</v>
      </c>
    </row>
    <row r="10" spans="1:8" s="8" customFormat="1" ht="12.75">
      <c r="A10" s="13" t="s">
        <v>15</v>
      </c>
      <c r="B10" s="3" t="s">
        <v>284</v>
      </c>
      <c r="C10" s="38">
        <f aca="true" t="shared" si="2" ref="C10:F11">C22+C26+C34+C46+C62</f>
        <v>24300495</v>
      </c>
      <c r="D10" s="38">
        <f t="shared" si="2"/>
        <v>24531497.84</v>
      </c>
      <c r="E10" s="38">
        <f t="shared" si="2"/>
        <v>7538740.759999999</v>
      </c>
      <c r="F10" s="38">
        <f t="shared" si="2"/>
        <v>6735537.61</v>
      </c>
      <c r="G10" s="40">
        <f t="shared" si="0"/>
        <v>30.73086204996278</v>
      </c>
      <c r="H10" s="20">
        <f t="shared" si="1"/>
        <v>16992757.080000002</v>
      </c>
    </row>
    <row r="11" spans="1:8" s="8" customFormat="1" ht="12.75">
      <c r="A11" s="13" t="s">
        <v>17</v>
      </c>
      <c r="B11" s="3" t="s">
        <v>285</v>
      </c>
      <c r="C11" s="38">
        <f t="shared" si="2"/>
        <v>7242028.9</v>
      </c>
      <c r="D11" s="38">
        <f t="shared" si="2"/>
        <v>7329847.9</v>
      </c>
      <c r="E11" s="38">
        <f t="shared" si="2"/>
        <v>2581196.6999999997</v>
      </c>
      <c r="F11" s="38">
        <f t="shared" si="2"/>
        <v>1773152.49</v>
      </c>
      <c r="G11" s="40">
        <f t="shared" si="0"/>
        <v>35.21487396757578</v>
      </c>
      <c r="H11" s="20">
        <f t="shared" si="1"/>
        <v>4748651.200000001</v>
      </c>
    </row>
    <row r="12" spans="1:8" s="8" customFormat="1" ht="12.75">
      <c r="A12" s="32" t="s">
        <v>36</v>
      </c>
      <c r="B12" s="3" t="s">
        <v>287</v>
      </c>
      <c r="C12" s="38">
        <f>C36+C48+C64</f>
        <v>36442.5</v>
      </c>
      <c r="D12" s="38">
        <f>D36+D48+D64</f>
        <v>36442.5</v>
      </c>
      <c r="E12" s="38">
        <f>E36+E48+E64</f>
        <v>2221.16</v>
      </c>
      <c r="F12" s="38">
        <f>F36+F48+F64</f>
        <v>1400</v>
      </c>
      <c r="G12" s="40">
        <f t="shared" si="0"/>
        <v>6.094971530493242</v>
      </c>
      <c r="H12" s="20">
        <f t="shared" si="1"/>
        <v>34221.34</v>
      </c>
    </row>
    <row r="13" spans="1:8" s="8" customFormat="1" ht="12.75">
      <c r="A13" s="32" t="s">
        <v>24</v>
      </c>
      <c r="B13" s="3" t="s">
        <v>286</v>
      </c>
      <c r="C13" s="38">
        <f>C28+C37+C49+C65</f>
        <v>4559571.5</v>
      </c>
      <c r="D13" s="38">
        <f>D28+D37+D49+D65</f>
        <v>5477968.909999999</v>
      </c>
      <c r="E13" s="38">
        <f>E28+E37+E49+E65</f>
        <v>1498688.9</v>
      </c>
      <c r="F13" s="38">
        <f>F28+F37+F49+F65</f>
        <v>1940252.2999999998</v>
      </c>
      <c r="G13" s="40">
        <f t="shared" si="0"/>
        <v>27.35847765152797</v>
      </c>
      <c r="H13" s="20">
        <f t="shared" si="1"/>
        <v>3979280.0099999993</v>
      </c>
    </row>
    <row r="14" spans="1:8" ht="12.75">
      <c r="A14" s="6" t="s">
        <v>331</v>
      </c>
      <c r="B14" s="3" t="s">
        <v>332</v>
      </c>
      <c r="C14" s="16"/>
      <c r="D14" s="16"/>
      <c r="E14" s="16"/>
      <c r="F14" s="3">
        <v>32172.86</v>
      </c>
      <c r="G14" s="40"/>
      <c r="H14" s="20"/>
    </row>
    <row r="15" spans="1:8" s="8" customFormat="1" ht="12.75">
      <c r="A15" s="32" t="s">
        <v>26</v>
      </c>
      <c r="B15" s="3" t="s">
        <v>289</v>
      </c>
      <c r="C15" s="38">
        <f>C29+C30+C39+C43+C50+C54+C59+C57+C56</f>
        <v>9169630</v>
      </c>
      <c r="D15" s="38">
        <f>D29+D30+D39+D43+D50+D54+D59+D57+D56</f>
        <v>5452754.779999999</v>
      </c>
      <c r="E15" s="38">
        <f>E29+E30+E39+E43+E50+E54+E59+E57+E56</f>
        <v>103097.63</v>
      </c>
      <c r="F15" s="38">
        <f>F29+F30+F39+F43+F50+F54+F59+F57+F56</f>
        <v>109176.2</v>
      </c>
      <c r="G15" s="40">
        <f t="shared" si="0"/>
        <v>1.8907439296215702</v>
      </c>
      <c r="H15" s="20">
        <f t="shared" si="1"/>
        <v>5349657.149999999</v>
      </c>
    </row>
    <row r="16" spans="1:8" s="8" customFormat="1" ht="12.75">
      <c r="A16" s="32" t="s">
        <v>28</v>
      </c>
      <c r="B16" s="3" t="s">
        <v>290</v>
      </c>
      <c r="C16" s="38">
        <f>C17+C18</f>
        <v>3045641.33</v>
      </c>
      <c r="D16" s="38">
        <f>D17+D18</f>
        <v>3894227.9400000004</v>
      </c>
      <c r="E16" s="38">
        <f>E17+E18</f>
        <v>974700.56</v>
      </c>
      <c r="F16" s="38">
        <f>F17+F18</f>
        <v>728828.1900000001</v>
      </c>
      <c r="G16" s="40">
        <f t="shared" si="0"/>
        <v>25.029365897878076</v>
      </c>
      <c r="H16" s="20">
        <f t="shared" si="1"/>
        <v>2919527.3800000004</v>
      </c>
    </row>
    <row r="17" spans="1:8" s="8" customFormat="1" ht="12.75">
      <c r="A17" s="32" t="s">
        <v>41</v>
      </c>
      <c r="B17" s="3" t="s">
        <v>291</v>
      </c>
      <c r="C17" s="38">
        <f>C41+C52</f>
        <v>431610.43</v>
      </c>
      <c r="D17" s="38">
        <f>D41+D52</f>
        <v>564118.0700000001</v>
      </c>
      <c r="E17" s="38">
        <f>E41+E52</f>
        <v>186700.66999999998</v>
      </c>
      <c r="F17" s="38">
        <f>F41+F52</f>
        <v>40170</v>
      </c>
      <c r="G17" s="40">
        <f t="shared" si="0"/>
        <v>33.09602721997542</v>
      </c>
      <c r="H17" s="20">
        <f t="shared" si="1"/>
        <v>377417.4000000001</v>
      </c>
    </row>
    <row r="18" spans="1:8" s="8" customFormat="1" ht="12.75">
      <c r="A18" s="32" t="s">
        <v>29</v>
      </c>
      <c r="B18" s="3" t="s">
        <v>292</v>
      </c>
      <c r="C18" s="38">
        <f>C42+C53+C67+C31</f>
        <v>2614030.9</v>
      </c>
      <c r="D18" s="38">
        <f>D42+D53+D67+D31</f>
        <v>3330109.87</v>
      </c>
      <c r="E18" s="38">
        <f>E42+E53+E67+E31</f>
        <v>787999.89</v>
      </c>
      <c r="F18" s="38">
        <f>F42+F53+F67+F31</f>
        <v>688658.1900000001</v>
      </c>
      <c r="G18" s="40">
        <f t="shared" si="0"/>
        <v>23.662879627452053</v>
      </c>
      <c r="H18" s="20">
        <f t="shared" si="1"/>
        <v>2542109.98</v>
      </c>
    </row>
    <row r="19" spans="1:8" s="8" customFormat="1" ht="25.5">
      <c r="A19" s="24" t="s">
        <v>73</v>
      </c>
      <c r="B19" s="3" t="s">
        <v>293</v>
      </c>
      <c r="C19" s="38">
        <f>C68</f>
        <v>9000000</v>
      </c>
      <c r="D19" s="38">
        <f>D68</f>
        <v>9265000</v>
      </c>
      <c r="E19" s="38">
        <f>E68</f>
        <v>2833000</v>
      </c>
      <c r="F19" s="38">
        <f>F68</f>
        <v>2766000</v>
      </c>
      <c r="G19" s="40">
        <f t="shared" si="0"/>
        <v>30.5774419859687</v>
      </c>
      <c r="H19" s="20">
        <f t="shared" si="1"/>
        <v>6432000</v>
      </c>
    </row>
    <row r="20" spans="1:8" s="8" customFormat="1" ht="44.25" customHeight="1">
      <c r="A20" s="39" t="s">
        <v>11</v>
      </c>
      <c r="B20" s="35" t="s">
        <v>12</v>
      </c>
      <c r="C20" s="37">
        <f>C21</f>
        <v>6396875.9</v>
      </c>
      <c r="D20" s="37">
        <f>D21</f>
        <v>6417475.9</v>
      </c>
      <c r="E20" s="37">
        <f>E21</f>
        <v>1973707.33</v>
      </c>
      <c r="F20" s="37">
        <f>F21</f>
        <v>1758438.44</v>
      </c>
      <c r="G20" s="41">
        <f t="shared" si="0"/>
        <v>30.755196603075674</v>
      </c>
      <c r="H20" s="14">
        <f t="shared" si="1"/>
        <v>4443768.57</v>
      </c>
    </row>
    <row r="21" spans="1:8" s="8" customFormat="1" ht="12.75">
      <c r="A21" s="31" t="s">
        <v>13</v>
      </c>
      <c r="B21" s="3" t="s">
        <v>14</v>
      </c>
      <c r="C21" s="16">
        <f>C22+C23</f>
        <v>6396875.9</v>
      </c>
      <c r="D21" s="16">
        <f>D22+D23</f>
        <v>6417475.9</v>
      </c>
      <c r="E21" s="16">
        <f>E22+E23</f>
        <v>1973707.33</v>
      </c>
      <c r="F21" s="16">
        <f>F22+F23</f>
        <v>1758438.44</v>
      </c>
      <c r="G21" s="40">
        <f t="shared" si="0"/>
        <v>30.755196603075674</v>
      </c>
      <c r="H21" s="20">
        <f t="shared" si="1"/>
        <v>4443768.57</v>
      </c>
    </row>
    <row r="22" spans="1:8" s="8" customFormat="1" ht="12.75">
      <c r="A22" s="13" t="s">
        <v>15</v>
      </c>
      <c r="B22" s="3" t="s">
        <v>16</v>
      </c>
      <c r="C22" s="3">
        <v>4945083</v>
      </c>
      <c r="D22" s="16">
        <v>4958083</v>
      </c>
      <c r="E22" s="15">
        <v>1501545.57</v>
      </c>
      <c r="F22" s="12">
        <v>1379287.94</v>
      </c>
      <c r="G22" s="40">
        <f t="shared" si="0"/>
        <v>30.28480100070935</v>
      </c>
      <c r="H22" s="20">
        <f t="shared" si="1"/>
        <v>3456537.4299999997</v>
      </c>
    </row>
    <row r="23" spans="1:8" s="8" customFormat="1" ht="12.75">
      <c r="A23" s="13" t="s">
        <v>17</v>
      </c>
      <c r="B23" s="3" t="s">
        <v>18</v>
      </c>
      <c r="C23" s="3">
        <v>1451792.9</v>
      </c>
      <c r="D23" s="16">
        <v>1459392.9</v>
      </c>
      <c r="E23" s="15">
        <v>472161.76</v>
      </c>
      <c r="F23" s="12">
        <v>379150.5</v>
      </c>
      <c r="G23" s="40">
        <f t="shared" si="0"/>
        <v>32.353299786507115</v>
      </c>
      <c r="H23" s="20">
        <f t="shared" si="1"/>
        <v>987231.1399999999</v>
      </c>
    </row>
    <row r="24" spans="1:8" s="8" customFormat="1" ht="51">
      <c r="A24" s="23" t="s">
        <v>19</v>
      </c>
      <c r="B24" s="1" t="s">
        <v>20</v>
      </c>
      <c r="C24" s="14">
        <f>C25+C28+C29+C30+C31</f>
        <v>712000</v>
      </c>
      <c r="D24" s="14">
        <f>D25+D28+D29+D30+D31</f>
        <v>712000</v>
      </c>
      <c r="E24" s="14">
        <f>E25+E28+E29+E30+E31</f>
        <v>210102.06</v>
      </c>
      <c r="F24" s="14">
        <f>F25+F28+F29+F30+F31</f>
        <v>198736.19999999998</v>
      </c>
      <c r="G24" s="41">
        <f t="shared" si="0"/>
        <v>29.508716292134828</v>
      </c>
      <c r="H24" s="14">
        <f t="shared" si="1"/>
        <v>501897.94</v>
      </c>
    </row>
    <row r="25" spans="1:8" s="8" customFormat="1" ht="12.75">
      <c r="A25" s="31" t="s">
        <v>13</v>
      </c>
      <c r="B25" s="13" t="s">
        <v>21</v>
      </c>
      <c r="C25" s="16">
        <f>C26+C27</f>
        <v>371600</v>
      </c>
      <c r="D25" s="16">
        <f>D26+D27</f>
        <v>371600</v>
      </c>
      <c r="E25" s="16">
        <f>E26+E27</f>
        <v>125556.48</v>
      </c>
      <c r="F25" s="16">
        <f>F26+F27</f>
        <v>97244.17</v>
      </c>
      <c r="G25" s="40">
        <f t="shared" si="0"/>
        <v>33.788073196986005</v>
      </c>
      <c r="H25" s="20">
        <f t="shared" si="1"/>
        <v>246043.52000000002</v>
      </c>
    </row>
    <row r="26" spans="1:8" s="8" customFormat="1" ht="12.75">
      <c r="A26" s="13" t="s">
        <v>15</v>
      </c>
      <c r="B26" s="13" t="s">
        <v>22</v>
      </c>
      <c r="C26" s="16">
        <v>285400</v>
      </c>
      <c r="D26" s="16">
        <v>285400</v>
      </c>
      <c r="E26" s="15">
        <v>86399.18</v>
      </c>
      <c r="F26" s="12">
        <v>83532.26</v>
      </c>
      <c r="G26" s="40">
        <f t="shared" si="0"/>
        <v>30.273013314646107</v>
      </c>
      <c r="H26" s="20">
        <f t="shared" si="1"/>
        <v>199000.82</v>
      </c>
    </row>
    <row r="27" spans="1:8" s="8" customFormat="1" ht="12.75">
      <c r="A27" s="13" t="s">
        <v>17</v>
      </c>
      <c r="B27" s="13" t="s">
        <v>23</v>
      </c>
      <c r="C27" s="16">
        <v>86200</v>
      </c>
      <c r="D27" s="16">
        <v>86200</v>
      </c>
      <c r="E27" s="15">
        <v>39157.3</v>
      </c>
      <c r="F27" s="12">
        <v>13711.91</v>
      </c>
      <c r="G27" s="40">
        <f t="shared" si="0"/>
        <v>45.426102088167056</v>
      </c>
      <c r="H27" s="20">
        <f t="shared" si="1"/>
        <v>47042.7</v>
      </c>
    </row>
    <row r="28" spans="1:8" ht="12.75">
      <c r="A28" s="32" t="s">
        <v>24</v>
      </c>
      <c r="B28" s="3" t="s">
        <v>25</v>
      </c>
      <c r="C28" s="16">
        <v>279400</v>
      </c>
      <c r="D28" s="16">
        <v>279400</v>
      </c>
      <c r="E28" s="13">
        <v>75217.89</v>
      </c>
      <c r="F28" s="3">
        <v>91458</v>
      </c>
      <c r="G28" s="40">
        <f t="shared" si="0"/>
        <v>26.921220472440943</v>
      </c>
      <c r="H28" s="20">
        <f t="shared" si="1"/>
        <v>204182.11</v>
      </c>
    </row>
    <row r="29" spans="1:8" s="2" customFormat="1" ht="12.75">
      <c r="A29" s="32" t="s">
        <v>26</v>
      </c>
      <c r="B29" s="3" t="s">
        <v>27</v>
      </c>
      <c r="C29" s="16">
        <v>10000</v>
      </c>
      <c r="D29" s="16">
        <v>10000</v>
      </c>
      <c r="E29" s="5">
        <v>440</v>
      </c>
      <c r="F29" s="3">
        <v>34.03</v>
      </c>
      <c r="G29" s="40">
        <f t="shared" si="0"/>
        <v>4.3999999999999995</v>
      </c>
      <c r="H29" s="20">
        <f t="shared" si="1"/>
        <v>9560</v>
      </c>
    </row>
    <row r="30" spans="1:8" ht="14.25" customHeight="1">
      <c r="A30" s="6" t="s">
        <v>26</v>
      </c>
      <c r="B30" s="3" t="s">
        <v>30</v>
      </c>
      <c r="C30" s="16">
        <v>1000</v>
      </c>
      <c r="D30" s="16">
        <v>1000</v>
      </c>
      <c r="E30" s="3">
        <v>714.7</v>
      </c>
      <c r="F30" s="3"/>
      <c r="G30" s="40">
        <f t="shared" si="0"/>
        <v>71.47</v>
      </c>
      <c r="H30" s="20">
        <f t="shared" si="1"/>
        <v>285.29999999999995</v>
      </c>
    </row>
    <row r="31" spans="1:8" ht="14.25" customHeight="1">
      <c r="A31" s="32" t="s">
        <v>29</v>
      </c>
      <c r="B31" s="3" t="s">
        <v>298</v>
      </c>
      <c r="C31" s="16">
        <v>50000</v>
      </c>
      <c r="D31" s="16">
        <v>50000</v>
      </c>
      <c r="E31" s="3">
        <v>8172.99</v>
      </c>
      <c r="F31" s="3">
        <v>10000</v>
      </c>
      <c r="G31" s="40">
        <f t="shared" si="0"/>
        <v>16.345979999999997</v>
      </c>
      <c r="H31" s="20">
        <f t="shared" si="1"/>
        <v>41827.01</v>
      </c>
    </row>
    <row r="32" spans="1:8" ht="63.75" customHeight="1">
      <c r="A32" s="39" t="s">
        <v>31</v>
      </c>
      <c r="B32" s="35" t="s">
        <v>32</v>
      </c>
      <c r="C32" s="37">
        <f>C33+C37+C39+C40+C43</f>
        <v>25364133.33</v>
      </c>
      <c r="D32" s="37">
        <f>D33+D37+D39+D40+D43</f>
        <v>27191693.970000003</v>
      </c>
      <c r="E32" s="37">
        <f>E33+E37+E39+E40+E43</f>
        <v>8283410.99</v>
      </c>
      <c r="F32" s="37">
        <f>F33+F37+F39+F40+F43+F38</f>
        <v>7143877.98</v>
      </c>
      <c r="G32" s="41">
        <f t="shared" si="0"/>
        <v>30.46301932913376</v>
      </c>
      <c r="H32" s="14">
        <f t="shared" si="1"/>
        <v>18908282.980000004</v>
      </c>
    </row>
    <row r="33" spans="1:8" ht="12.75">
      <c r="A33" s="18" t="s">
        <v>13</v>
      </c>
      <c r="B33" s="3" t="s">
        <v>33</v>
      </c>
      <c r="C33" s="16">
        <f>C34+C35+C36</f>
        <v>19638490.5</v>
      </c>
      <c r="D33" s="16">
        <f>D34+D35+D36</f>
        <v>19760590.34</v>
      </c>
      <c r="E33" s="16">
        <f>E34+E35+E36</f>
        <v>6327462.8</v>
      </c>
      <c r="F33" s="16">
        <f>F34+F35+F36</f>
        <v>5106486.13</v>
      </c>
      <c r="G33" s="40">
        <f t="shared" si="0"/>
        <v>32.02061624237892</v>
      </c>
      <c r="H33" s="20">
        <f t="shared" si="1"/>
        <v>13433127.54</v>
      </c>
    </row>
    <row r="34" spans="1:8" ht="14.25" customHeight="1">
      <c r="A34" s="32" t="s">
        <v>15</v>
      </c>
      <c r="B34" s="3" t="s">
        <v>34</v>
      </c>
      <c r="C34" s="3">
        <v>15103627</v>
      </c>
      <c r="D34" s="16">
        <v>15187226.84</v>
      </c>
      <c r="E34" s="38">
        <v>4684103.6</v>
      </c>
      <c r="F34" s="3">
        <v>4099119.39</v>
      </c>
      <c r="G34" s="40">
        <f t="shared" si="0"/>
        <v>30.842389129679976</v>
      </c>
      <c r="H34" s="20">
        <f t="shared" si="1"/>
        <v>10503123.24</v>
      </c>
    </row>
    <row r="35" spans="1:8" ht="13.5" customHeight="1">
      <c r="A35" s="32" t="s">
        <v>17</v>
      </c>
      <c r="B35" s="3" t="s">
        <v>35</v>
      </c>
      <c r="C35" s="3">
        <v>4510421</v>
      </c>
      <c r="D35" s="16">
        <v>4548921</v>
      </c>
      <c r="E35" s="16">
        <v>1641659.2</v>
      </c>
      <c r="F35" s="3">
        <v>1006466.74</v>
      </c>
      <c r="G35" s="40">
        <f t="shared" si="0"/>
        <v>36.08898022190317</v>
      </c>
      <c r="H35" s="20">
        <f t="shared" si="1"/>
        <v>2907261.8</v>
      </c>
    </row>
    <row r="36" spans="1:8" ht="12.75">
      <c r="A36" s="6" t="s">
        <v>36</v>
      </c>
      <c r="B36" s="3" t="s">
        <v>37</v>
      </c>
      <c r="C36" s="16">
        <v>24442.5</v>
      </c>
      <c r="D36" s="16">
        <v>24442.5</v>
      </c>
      <c r="E36" s="5">
        <v>1700</v>
      </c>
      <c r="F36" s="3">
        <v>900</v>
      </c>
      <c r="G36" s="40">
        <f t="shared" si="0"/>
        <v>6.955098701033037</v>
      </c>
      <c r="H36" s="20">
        <f t="shared" si="1"/>
        <v>22742.5</v>
      </c>
    </row>
    <row r="37" spans="1:8" ht="12.75">
      <c r="A37" s="32" t="s">
        <v>24</v>
      </c>
      <c r="B37" s="3" t="s">
        <v>38</v>
      </c>
      <c r="C37" s="3">
        <v>2884841.5</v>
      </c>
      <c r="D37" s="16">
        <v>3685607.69</v>
      </c>
      <c r="E37" s="16">
        <v>1064314.49</v>
      </c>
      <c r="F37" s="3">
        <v>1276760.16</v>
      </c>
      <c r="G37" s="40">
        <f t="shared" si="0"/>
        <v>28.877584906493396</v>
      </c>
      <c r="H37" s="20">
        <f t="shared" si="1"/>
        <v>2621293.2</v>
      </c>
    </row>
    <row r="38" spans="1:8" ht="12.75">
      <c r="A38" s="6" t="s">
        <v>331</v>
      </c>
      <c r="B38" s="3" t="s">
        <v>332</v>
      </c>
      <c r="C38" s="3"/>
      <c r="D38" s="16"/>
      <c r="E38" s="16"/>
      <c r="F38" s="3">
        <v>32172.86</v>
      </c>
      <c r="G38" s="40"/>
      <c r="H38" s="20"/>
    </row>
    <row r="39" spans="1:8" ht="12.75">
      <c r="A39" s="6" t="s">
        <v>26</v>
      </c>
      <c r="B39" s="3" t="s">
        <v>39</v>
      </c>
      <c r="C39" s="3">
        <v>204530</v>
      </c>
      <c r="D39" s="16">
        <v>275730</v>
      </c>
      <c r="E39" s="15">
        <v>72437.75</v>
      </c>
      <c r="F39" s="3">
        <v>95292.05</v>
      </c>
      <c r="G39" s="40">
        <f t="shared" si="0"/>
        <v>26.27126174155877</v>
      </c>
      <c r="H39" s="20">
        <f t="shared" si="1"/>
        <v>203292.25</v>
      </c>
    </row>
    <row r="40" spans="1:8" ht="12.75">
      <c r="A40" s="6" t="s">
        <v>28</v>
      </c>
      <c r="B40" s="3" t="s">
        <v>40</v>
      </c>
      <c r="C40" s="16">
        <f>C41+C42</f>
        <v>2517771.33</v>
      </c>
      <c r="D40" s="16">
        <f>D41+D42</f>
        <v>3358765.94</v>
      </c>
      <c r="E40" s="16">
        <f>E41+E42</f>
        <v>789845.4</v>
      </c>
      <c r="F40" s="16">
        <f>F41+F42</f>
        <v>633166.78</v>
      </c>
      <c r="G40" s="40">
        <f t="shared" si="0"/>
        <v>23.515940500456548</v>
      </c>
      <c r="H40" s="20">
        <f t="shared" si="1"/>
        <v>2568920.54</v>
      </c>
    </row>
    <row r="41" spans="1:8" ht="12.75">
      <c r="A41" s="6" t="s">
        <v>41</v>
      </c>
      <c r="B41" s="3" t="s">
        <v>42</v>
      </c>
      <c r="C41" s="3">
        <v>310140.43</v>
      </c>
      <c r="D41" s="16">
        <v>442648.07</v>
      </c>
      <c r="E41" s="5">
        <v>65234</v>
      </c>
      <c r="F41" s="3">
        <v>40170</v>
      </c>
      <c r="G41" s="40">
        <f t="shared" si="0"/>
        <v>14.737215503955547</v>
      </c>
      <c r="H41" s="20">
        <f t="shared" si="1"/>
        <v>377414.07</v>
      </c>
    </row>
    <row r="42" spans="1:8" ht="12.75">
      <c r="A42" s="6" t="s">
        <v>29</v>
      </c>
      <c r="B42" s="3" t="s">
        <v>43</v>
      </c>
      <c r="C42" s="3">
        <v>2207630.9</v>
      </c>
      <c r="D42" s="16">
        <v>2916117.87</v>
      </c>
      <c r="E42" s="15">
        <v>724611.4</v>
      </c>
      <c r="F42" s="3">
        <v>592996.78</v>
      </c>
      <c r="G42" s="40">
        <f t="shared" si="0"/>
        <v>24.84849489297221</v>
      </c>
      <c r="H42" s="20">
        <f t="shared" si="1"/>
        <v>2191506.47</v>
      </c>
    </row>
    <row r="43" spans="1:8" ht="12.75">
      <c r="A43" s="6" t="s">
        <v>26</v>
      </c>
      <c r="B43" s="3" t="s">
        <v>44</v>
      </c>
      <c r="C43" s="3">
        <v>118500</v>
      </c>
      <c r="D43" s="16">
        <v>111000</v>
      </c>
      <c r="E43" s="15">
        <v>29350.55</v>
      </c>
      <c r="F43" s="3"/>
      <c r="G43" s="40">
        <f t="shared" si="0"/>
        <v>26.441936936936937</v>
      </c>
      <c r="H43" s="20">
        <f t="shared" si="1"/>
        <v>81649.45</v>
      </c>
    </row>
    <row r="44" spans="1:8" ht="55.5" customHeight="1">
      <c r="A44" s="39" t="s">
        <v>45</v>
      </c>
      <c r="B44" s="35" t="s">
        <v>46</v>
      </c>
      <c r="C44" s="37">
        <f>C45+C49+C50+C51+C54</f>
        <v>6264600</v>
      </c>
      <c r="D44" s="37">
        <f>D45+D49+D50+D51+D54</f>
        <v>6429600</v>
      </c>
      <c r="E44" s="37">
        <f>E45+E49+E50+E51+E54</f>
        <v>2075319.0099999995</v>
      </c>
      <c r="F44" s="37">
        <f>F45+F49+F50+F51+F54</f>
        <v>1887717.1600000001</v>
      </c>
      <c r="G44" s="41">
        <f t="shared" si="0"/>
        <v>32.2775757434366</v>
      </c>
      <c r="H44" s="14">
        <f t="shared" si="1"/>
        <v>4354280.99</v>
      </c>
    </row>
    <row r="45" spans="1:8" ht="12.75">
      <c r="A45" s="34" t="s">
        <v>13</v>
      </c>
      <c r="B45" s="3" t="s">
        <v>47</v>
      </c>
      <c r="C45" s="46">
        <f>C46+C47+C48</f>
        <v>4650600</v>
      </c>
      <c r="D45" s="46">
        <f>D46+D47+D48</f>
        <v>4795100</v>
      </c>
      <c r="E45" s="46">
        <f>E46+E47+E48</f>
        <v>1571026.8999999997</v>
      </c>
      <c r="F45" s="16">
        <f>F46+F47+F48</f>
        <v>1412996.1800000002</v>
      </c>
      <c r="G45" s="40">
        <f t="shared" si="0"/>
        <v>32.763172822256045</v>
      </c>
      <c r="H45" s="20">
        <f t="shared" si="1"/>
        <v>3224073.1000000006</v>
      </c>
    </row>
    <row r="46" spans="1:8" ht="13.5" customHeight="1">
      <c r="A46" s="32" t="s">
        <v>15</v>
      </c>
      <c r="B46" s="3" t="s">
        <v>48</v>
      </c>
      <c r="C46" s="3">
        <v>3567500</v>
      </c>
      <c r="D46" s="47">
        <v>3678500</v>
      </c>
      <c r="E46" s="47">
        <v>1172128.89</v>
      </c>
      <c r="F46" s="3">
        <v>1069425.08</v>
      </c>
      <c r="G46" s="40">
        <f t="shared" si="0"/>
        <v>31.86431670517874</v>
      </c>
      <c r="H46" s="20">
        <f t="shared" si="1"/>
        <v>2506371.1100000003</v>
      </c>
    </row>
    <row r="47" spans="1:8" ht="13.5" customHeight="1">
      <c r="A47" s="6" t="s">
        <v>17</v>
      </c>
      <c r="B47" s="3" t="s">
        <v>49</v>
      </c>
      <c r="C47" s="3">
        <v>1073100</v>
      </c>
      <c r="D47" s="47">
        <v>1106600</v>
      </c>
      <c r="E47" s="47">
        <v>398376.85</v>
      </c>
      <c r="F47" s="3">
        <v>343571.1</v>
      </c>
      <c r="G47" s="40">
        <f t="shared" si="0"/>
        <v>36.00007681185613</v>
      </c>
      <c r="H47" s="20">
        <f t="shared" si="1"/>
        <v>708223.15</v>
      </c>
    </row>
    <row r="48" spans="1:8" ht="12.75">
      <c r="A48" s="6" t="s">
        <v>36</v>
      </c>
      <c r="B48" s="3" t="s">
        <v>50</v>
      </c>
      <c r="C48" s="3">
        <v>10000</v>
      </c>
      <c r="D48" s="47">
        <v>10000</v>
      </c>
      <c r="E48" s="47">
        <v>521.16</v>
      </c>
      <c r="F48" s="3"/>
      <c r="G48" s="40">
        <f t="shared" si="0"/>
        <v>5.2116</v>
      </c>
      <c r="H48" s="20">
        <f t="shared" si="1"/>
        <v>9478.84</v>
      </c>
    </row>
    <row r="49" spans="1:8" ht="12.75">
      <c r="A49" s="6" t="s">
        <v>24</v>
      </c>
      <c r="B49" s="3" t="s">
        <v>51</v>
      </c>
      <c r="C49" s="3">
        <v>1141930</v>
      </c>
      <c r="D49" s="47">
        <v>1143630</v>
      </c>
      <c r="E49" s="47">
        <v>337455.31</v>
      </c>
      <c r="F49" s="3">
        <v>375209.45</v>
      </c>
      <c r="G49" s="40">
        <f t="shared" si="0"/>
        <v>29.50738525572082</v>
      </c>
      <c r="H49" s="20">
        <f t="shared" si="1"/>
        <v>806174.69</v>
      </c>
    </row>
    <row r="50" spans="1:8" ht="13.5" customHeight="1">
      <c r="A50" s="6" t="s">
        <v>26</v>
      </c>
      <c r="B50" s="3" t="s">
        <v>52</v>
      </c>
      <c r="C50" s="3">
        <v>14600</v>
      </c>
      <c r="D50" s="48">
        <v>14600</v>
      </c>
      <c r="E50" s="48">
        <v>0</v>
      </c>
      <c r="F50" s="3">
        <v>13850.12</v>
      </c>
      <c r="G50" s="40">
        <f t="shared" si="0"/>
        <v>0</v>
      </c>
      <c r="H50" s="20">
        <f t="shared" si="1"/>
        <v>14600</v>
      </c>
    </row>
    <row r="51" spans="1:8" ht="14.25" customHeight="1">
      <c r="A51" s="32" t="s">
        <v>28</v>
      </c>
      <c r="B51" s="3" t="s">
        <v>53</v>
      </c>
      <c r="C51" s="48">
        <f>C52+C53</f>
        <v>455470</v>
      </c>
      <c r="D51" s="48">
        <f>D52+D53</f>
        <v>474270</v>
      </c>
      <c r="E51" s="48">
        <f>E52+E53</f>
        <v>166682.16999999998</v>
      </c>
      <c r="F51" s="16">
        <f>F52+F53</f>
        <v>85661.41</v>
      </c>
      <c r="G51" s="40">
        <f t="shared" si="0"/>
        <v>35.14499546671727</v>
      </c>
      <c r="H51" s="20">
        <f t="shared" si="1"/>
        <v>307587.83</v>
      </c>
    </row>
    <row r="52" spans="1:8" ht="15.75" customHeight="1">
      <c r="A52" s="33" t="s">
        <v>41</v>
      </c>
      <c r="B52" s="3" t="s">
        <v>54</v>
      </c>
      <c r="C52" s="3">
        <v>121470</v>
      </c>
      <c r="D52" s="47">
        <v>121470</v>
      </c>
      <c r="E52" s="47">
        <v>121466.67</v>
      </c>
      <c r="F52" s="3"/>
      <c r="G52" s="40">
        <f t="shared" si="0"/>
        <v>99.99725858236602</v>
      </c>
      <c r="H52" s="20">
        <f t="shared" si="1"/>
        <v>3.3300000000017462</v>
      </c>
    </row>
    <row r="53" spans="1:8" ht="14.25" customHeight="1">
      <c r="A53" s="3" t="s">
        <v>29</v>
      </c>
      <c r="B53" s="3" t="s">
        <v>55</v>
      </c>
      <c r="C53" s="3">
        <v>334000</v>
      </c>
      <c r="D53" s="47">
        <v>352800</v>
      </c>
      <c r="E53" s="47">
        <v>45215.5</v>
      </c>
      <c r="F53" s="3">
        <v>85661.41</v>
      </c>
      <c r="G53" s="40">
        <f t="shared" si="0"/>
        <v>12.816184807256237</v>
      </c>
      <c r="H53" s="20">
        <f t="shared" si="1"/>
        <v>307584.5</v>
      </c>
    </row>
    <row r="54" spans="1:8" ht="12.75">
      <c r="A54" s="3" t="s">
        <v>26</v>
      </c>
      <c r="B54" s="3" t="s">
        <v>56</v>
      </c>
      <c r="C54" s="3">
        <v>2000</v>
      </c>
      <c r="D54" s="47">
        <v>2000</v>
      </c>
      <c r="E54" s="47">
        <v>154.63</v>
      </c>
      <c r="F54" s="3"/>
      <c r="G54" s="40">
        <f t="shared" si="0"/>
        <v>7.7315</v>
      </c>
      <c r="H54" s="20">
        <f t="shared" si="1"/>
        <v>1845.37</v>
      </c>
    </row>
    <row r="55" spans="1:8" ht="26.25" customHeight="1">
      <c r="A55" s="36" t="s">
        <v>57</v>
      </c>
      <c r="B55" s="35" t="s">
        <v>58</v>
      </c>
      <c r="C55" s="37">
        <f>C56+C57</f>
        <v>2220000</v>
      </c>
      <c r="D55" s="37">
        <f>D56+D57</f>
        <v>2360000</v>
      </c>
      <c r="E55" s="37">
        <f>E56+E57</f>
        <v>0</v>
      </c>
      <c r="F55" s="37">
        <f>F56+F57</f>
        <v>0</v>
      </c>
      <c r="G55" s="41">
        <f t="shared" si="0"/>
        <v>0</v>
      </c>
      <c r="H55" s="14">
        <f t="shared" si="1"/>
        <v>2360000</v>
      </c>
    </row>
    <row r="56" spans="1:8" ht="12.75">
      <c r="A56" s="3" t="s">
        <v>26</v>
      </c>
      <c r="B56" s="5" t="s">
        <v>59</v>
      </c>
      <c r="C56" s="5">
        <v>2170000</v>
      </c>
      <c r="D56" s="16">
        <v>2310000</v>
      </c>
      <c r="E56" s="5">
        <v>0</v>
      </c>
      <c r="F56" s="3"/>
      <c r="G56" s="40">
        <f t="shared" si="0"/>
        <v>0</v>
      </c>
      <c r="H56" s="20">
        <f t="shared" si="1"/>
        <v>2310000</v>
      </c>
    </row>
    <row r="57" spans="1:8" ht="12.75">
      <c r="A57" s="3" t="s">
        <v>26</v>
      </c>
      <c r="B57" s="3" t="s">
        <v>60</v>
      </c>
      <c r="C57" s="3">
        <v>50000</v>
      </c>
      <c r="D57" s="16">
        <v>50000</v>
      </c>
      <c r="E57" s="5">
        <v>0</v>
      </c>
      <c r="F57" s="3"/>
      <c r="G57" s="40">
        <f t="shared" si="0"/>
        <v>0</v>
      </c>
      <c r="H57" s="20">
        <f t="shared" si="1"/>
        <v>50000</v>
      </c>
    </row>
    <row r="58" spans="1:8" ht="12.75">
      <c r="A58" s="35" t="s">
        <v>61</v>
      </c>
      <c r="B58" s="35" t="s">
        <v>62</v>
      </c>
      <c r="C58" s="37">
        <f>C59</f>
        <v>6599000</v>
      </c>
      <c r="D58" s="37">
        <f>D59</f>
        <v>2678424.78</v>
      </c>
      <c r="E58" s="37">
        <f>E59</f>
        <v>0</v>
      </c>
      <c r="F58" s="37">
        <f>F59</f>
        <v>0</v>
      </c>
      <c r="G58" s="41">
        <f t="shared" si="0"/>
        <v>0</v>
      </c>
      <c r="H58" s="14">
        <f t="shared" si="1"/>
        <v>2678424.78</v>
      </c>
    </row>
    <row r="59" spans="1:8" ht="12.75">
      <c r="A59" s="3" t="s">
        <v>26</v>
      </c>
      <c r="B59" s="3" t="s">
        <v>63</v>
      </c>
      <c r="C59" s="3">
        <v>6599000</v>
      </c>
      <c r="D59" s="16">
        <v>2678424.78</v>
      </c>
      <c r="E59" s="3">
        <v>0</v>
      </c>
      <c r="F59" s="3"/>
      <c r="G59" s="40">
        <f t="shared" si="0"/>
        <v>0</v>
      </c>
      <c r="H59" s="20">
        <f t="shared" si="1"/>
        <v>2678424.78</v>
      </c>
    </row>
    <row r="60" spans="1:8" ht="12.75">
      <c r="A60" s="35" t="s">
        <v>64</v>
      </c>
      <c r="B60" s="35" t="s">
        <v>65</v>
      </c>
      <c r="C60" s="37">
        <f>C61+C65+C66+C68</f>
        <v>9797200</v>
      </c>
      <c r="D60" s="37">
        <f>D61+D65+D66+D68</f>
        <v>10198545.22</v>
      </c>
      <c r="E60" s="37">
        <f>E61+E65+E66+E68</f>
        <v>2989106.32</v>
      </c>
      <c r="F60" s="37">
        <f>F61+F65+F66+F68</f>
        <v>3097749.87</v>
      </c>
      <c r="G60" s="41">
        <f t="shared" si="0"/>
        <v>29.30914415262062</v>
      </c>
      <c r="H60" s="14">
        <f t="shared" si="1"/>
        <v>7209438.9</v>
      </c>
    </row>
    <row r="61" spans="1:8" s="2" customFormat="1" ht="12.75">
      <c r="A61" s="24" t="s">
        <v>13</v>
      </c>
      <c r="B61" s="3" t="s">
        <v>66</v>
      </c>
      <c r="C61" s="47">
        <f>C62+C63+C64</f>
        <v>521400</v>
      </c>
      <c r="D61" s="47">
        <f>D62+D63+D64</f>
        <v>553022</v>
      </c>
      <c r="E61" s="47">
        <f>E62+E63+E64</f>
        <v>124405.11</v>
      </c>
      <c r="F61" s="16">
        <f>F62+F63+F64</f>
        <v>134925.18</v>
      </c>
      <c r="G61" s="40">
        <f t="shared" si="0"/>
        <v>22.495508316124855</v>
      </c>
      <c r="H61" s="20">
        <f t="shared" si="1"/>
        <v>428616.89</v>
      </c>
    </row>
    <row r="62" spans="1:8" s="2" customFormat="1" ht="12.75">
      <c r="A62" s="3" t="s">
        <v>15</v>
      </c>
      <c r="B62" s="3" t="s">
        <v>67</v>
      </c>
      <c r="C62" s="3">
        <v>398885</v>
      </c>
      <c r="D62" s="47">
        <v>422288</v>
      </c>
      <c r="E62" s="47">
        <v>94563.52</v>
      </c>
      <c r="F62" s="3">
        <v>104172.94</v>
      </c>
      <c r="G62" s="40">
        <f t="shared" si="0"/>
        <v>22.393134543250103</v>
      </c>
      <c r="H62" s="20">
        <f t="shared" si="1"/>
        <v>327724.48</v>
      </c>
    </row>
    <row r="63" spans="1:8" s="2" customFormat="1" ht="12.75">
      <c r="A63" s="3" t="s">
        <v>17</v>
      </c>
      <c r="B63" s="3" t="s">
        <v>68</v>
      </c>
      <c r="C63" s="3">
        <v>120515</v>
      </c>
      <c r="D63" s="47">
        <v>128734</v>
      </c>
      <c r="E63" s="47">
        <v>29841.59</v>
      </c>
      <c r="F63" s="3">
        <v>30252.24</v>
      </c>
      <c r="G63" s="40">
        <f t="shared" si="0"/>
        <v>23.180814703186414</v>
      </c>
      <c r="H63" s="20">
        <f t="shared" si="1"/>
        <v>98892.41</v>
      </c>
    </row>
    <row r="64" spans="1:8" s="2" customFormat="1" ht="12.75">
      <c r="A64" s="3" t="s">
        <v>36</v>
      </c>
      <c r="B64" s="3" t="s">
        <v>69</v>
      </c>
      <c r="C64" s="3">
        <v>2000</v>
      </c>
      <c r="D64" s="47">
        <v>2000</v>
      </c>
      <c r="E64" s="47">
        <v>0</v>
      </c>
      <c r="F64" s="3">
        <v>500</v>
      </c>
      <c r="G64" s="40">
        <f t="shared" si="0"/>
        <v>0</v>
      </c>
      <c r="H64" s="20">
        <f t="shared" si="1"/>
        <v>2000</v>
      </c>
    </row>
    <row r="65" spans="1:8" s="2" customFormat="1" ht="12.75">
      <c r="A65" s="3" t="s">
        <v>24</v>
      </c>
      <c r="B65" s="3" t="s">
        <v>70</v>
      </c>
      <c r="C65" s="3">
        <v>253400</v>
      </c>
      <c r="D65" s="47">
        <v>369331.22</v>
      </c>
      <c r="E65" s="47">
        <v>21701.21</v>
      </c>
      <c r="F65" s="3">
        <v>196824.69</v>
      </c>
      <c r="G65" s="40">
        <f t="shared" si="0"/>
        <v>5.875812502392839</v>
      </c>
      <c r="H65" s="20">
        <f t="shared" si="1"/>
        <v>347630.00999999995</v>
      </c>
    </row>
    <row r="66" spans="1:8" ht="12.75">
      <c r="A66" s="3" t="s">
        <v>28</v>
      </c>
      <c r="B66" s="3" t="s">
        <v>71</v>
      </c>
      <c r="C66" s="47">
        <f>C67</f>
        <v>22400</v>
      </c>
      <c r="D66" s="47">
        <f>D67</f>
        <v>11192</v>
      </c>
      <c r="E66" s="47">
        <f>E67</f>
        <v>10000</v>
      </c>
      <c r="F66" s="16">
        <f>F67</f>
        <v>0</v>
      </c>
      <c r="G66" s="40">
        <f t="shared" si="0"/>
        <v>89.34953538241601</v>
      </c>
      <c r="H66" s="20">
        <f t="shared" si="1"/>
        <v>1192</v>
      </c>
    </row>
    <row r="67" spans="1:8" ht="12.75">
      <c r="A67" s="3" t="s">
        <v>29</v>
      </c>
      <c r="B67" s="3" t="s">
        <v>72</v>
      </c>
      <c r="C67" s="3">
        <v>22400</v>
      </c>
      <c r="D67" s="47">
        <v>11192</v>
      </c>
      <c r="E67" s="47">
        <v>10000</v>
      </c>
      <c r="F67" s="3"/>
      <c r="G67" s="40">
        <f t="shared" si="0"/>
        <v>89.34953538241601</v>
      </c>
      <c r="H67" s="20">
        <f t="shared" si="1"/>
        <v>1192</v>
      </c>
    </row>
    <row r="68" spans="1:8" ht="25.5">
      <c r="A68" s="24" t="s">
        <v>73</v>
      </c>
      <c r="B68" s="3" t="s">
        <v>74</v>
      </c>
      <c r="C68" s="3">
        <v>9000000</v>
      </c>
      <c r="D68" s="47">
        <v>9265000</v>
      </c>
      <c r="E68" s="47">
        <v>2833000</v>
      </c>
      <c r="F68" s="3">
        <v>2766000</v>
      </c>
      <c r="G68" s="40">
        <f t="shared" si="0"/>
        <v>30.5774419859687</v>
      </c>
      <c r="H68" s="20">
        <f t="shared" si="1"/>
        <v>6432000</v>
      </c>
    </row>
    <row r="69" spans="1:8" ht="12.75">
      <c r="A69" s="1" t="s">
        <v>75</v>
      </c>
      <c r="B69" s="1" t="s">
        <v>76</v>
      </c>
      <c r="C69" s="14">
        <f>C70+C73+C74</f>
        <v>1386800</v>
      </c>
      <c r="D69" s="14">
        <f>D70+D73+D74</f>
        <v>1386800</v>
      </c>
      <c r="E69" s="14">
        <f>E70+E73+E74</f>
        <v>380729.38</v>
      </c>
      <c r="F69" s="14">
        <f>F70+F73+F74</f>
        <v>181914.28</v>
      </c>
      <c r="G69" s="41">
        <f t="shared" si="0"/>
        <v>27.453805884049608</v>
      </c>
      <c r="H69" s="14">
        <f t="shared" si="1"/>
        <v>1006070.62</v>
      </c>
    </row>
    <row r="70" spans="1:8" ht="12.75">
      <c r="A70" s="24" t="s">
        <v>13</v>
      </c>
      <c r="B70" s="3" t="s">
        <v>77</v>
      </c>
      <c r="C70" s="16">
        <f>C71+C72</f>
        <v>1331397</v>
      </c>
      <c r="D70" s="16">
        <f>D71+D72</f>
        <v>1331397</v>
      </c>
      <c r="E70" s="16">
        <f>E71+E72</f>
        <v>379629.38</v>
      </c>
      <c r="F70" s="16">
        <f>F71+F72</f>
        <v>181914.28</v>
      </c>
      <c r="G70" s="40">
        <f t="shared" si="0"/>
        <v>28.513612393598603</v>
      </c>
      <c r="H70" s="20">
        <f t="shared" si="1"/>
        <v>951767.62</v>
      </c>
    </row>
    <row r="71" spans="1:8" ht="12.75">
      <c r="A71" s="3" t="s">
        <v>15</v>
      </c>
      <c r="B71" s="3" t="s">
        <v>78</v>
      </c>
      <c r="C71" s="16">
        <v>1020730</v>
      </c>
      <c r="D71" s="16">
        <v>1020730</v>
      </c>
      <c r="E71" s="3">
        <v>293996.53</v>
      </c>
      <c r="F71" s="3">
        <v>154878.75</v>
      </c>
      <c r="G71" s="40">
        <f t="shared" si="0"/>
        <v>28.802575607653345</v>
      </c>
      <c r="H71" s="20">
        <f t="shared" si="1"/>
        <v>726733.47</v>
      </c>
    </row>
    <row r="72" spans="1:8" ht="12.75">
      <c r="A72" s="3" t="s">
        <v>17</v>
      </c>
      <c r="B72" s="3" t="s">
        <v>79</v>
      </c>
      <c r="C72" s="16">
        <v>310667</v>
      </c>
      <c r="D72" s="16">
        <v>310667</v>
      </c>
      <c r="E72" s="3">
        <v>85632.85</v>
      </c>
      <c r="F72" s="3">
        <v>27035.53</v>
      </c>
      <c r="G72" s="40">
        <f t="shared" si="0"/>
        <v>27.564192527690423</v>
      </c>
      <c r="H72" s="20">
        <f t="shared" si="1"/>
        <v>225034.15</v>
      </c>
    </row>
    <row r="73" spans="1:8" ht="12.75">
      <c r="A73" s="3" t="s">
        <v>29</v>
      </c>
      <c r="B73" s="3" t="s">
        <v>80</v>
      </c>
      <c r="C73" s="16">
        <v>55403</v>
      </c>
      <c r="D73" s="16">
        <v>55403</v>
      </c>
      <c r="E73" s="3">
        <v>1100</v>
      </c>
      <c r="F73" s="3"/>
      <c r="G73" s="40">
        <f t="shared" si="0"/>
        <v>1.98545205133296</v>
      </c>
      <c r="H73" s="20">
        <f t="shared" si="1"/>
        <v>54303</v>
      </c>
    </row>
    <row r="74" spans="1:8" ht="25.5">
      <c r="A74" s="24" t="s">
        <v>81</v>
      </c>
      <c r="B74" s="3" t="s">
        <v>82</v>
      </c>
      <c r="C74" s="3"/>
      <c r="D74" s="3">
        <v>0</v>
      </c>
      <c r="E74" s="3">
        <v>0</v>
      </c>
      <c r="F74" s="3"/>
      <c r="G74" s="40"/>
      <c r="H74" s="20">
        <f aca="true" t="shared" si="3" ref="H74:H143">D74-E74</f>
        <v>0</v>
      </c>
    </row>
    <row r="75" spans="1:8" ht="25.5">
      <c r="A75" s="19" t="s">
        <v>83</v>
      </c>
      <c r="B75" s="1" t="s">
        <v>84</v>
      </c>
      <c r="C75" s="14">
        <f>C76+C80+C81+C83+C86+C82</f>
        <v>3335010</v>
      </c>
      <c r="D75" s="14">
        <f>D76+D80+D81+D83+D86+D82</f>
        <v>3935889.65</v>
      </c>
      <c r="E75" s="14">
        <f>E76+E80+E81+E83+E86+E82</f>
        <v>1393271.77</v>
      </c>
      <c r="F75" s="14">
        <f>F76+F80+F81+F83+F86+F82</f>
        <v>1299723.55</v>
      </c>
      <c r="G75" s="41">
        <f aca="true" t="shared" si="4" ref="G75:G143">E75/D75*100</f>
        <v>35.3991573417207</v>
      </c>
      <c r="H75" s="14">
        <f t="shared" si="3"/>
        <v>2542617.88</v>
      </c>
    </row>
    <row r="76" spans="1:8" ht="12.75">
      <c r="A76" s="31" t="s">
        <v>13</v>
      </c>
      <c r="B76" s="3" t="s">
        <v>288</v>
      </c>
      <c r="C76" s="38">
        <f>C77+C78+C79</f>
        <v>2426610</v>
      </c>
      <c r="D76" s="38">
        <f>D77+D78+D79</f>
        <v>2618459.65</v>
      </c>
      <c r="E76" s="38">
        <f>E77+E78+E79</f>
        <v>915141.77</v>
      </c>
      <c r="F76" s="38">
        <f>F77+F78+F79</f>
        <v>943674.91</v>
      </c>
      <c r="G76" s="40">
        <f t="shared" si="4"/>
        <v>34.94962276772148</v>
      </c>
      <c r="H76" s="20">
        <f t="shared" si="3"/>
        <v>1703317.88</v>
      </c>
    </row>
    <row r="77" spans="1:8" ht="12.75">
      <c r="A77" s="13" t="s">
        <v>15</v>
      </c>
      <c r="B77" s="3" t="s">
        <v>284</v>
      </c>
      <c r="C77" s="38">
        <f aca="true" t="shared" si="5" ref="C77:E78">C89+C105</f>
        <v>1836475</v>
      </c>
      <c r="D77" s="38">
        <f t="shared" si="5"/>
        <v>2002539.65</v>
      </c>
      <c r="E77" s="38">
        <f t="shared" si="5"/>
        <v>706749.07</v>
      </c>
      <c r="F77" s="38">
        <f>F89+F105+F99</f>
        <v>738282.4500000001</v>
      </c>
      <c r="G77" s="40">
        <f t="shared" si="4"/>
        <v>35.29263802591874</v>
      </c>
      <c r="H77" s="20">
        <f t="shared" si="3"/>
        <v>1295790.58</v>
      </c>
    </row>
    <row r="78" spans="1:8" ht="12.75">
      <c r="A78" s="13" t="s">
        <v>17</v>
      </c>
      <c r="B78" s="3" t="s">
        <v>285</v>
      </c>
      <c r="C78" s="38">
        <f t="shared" si="5"/>
        <v>590135</v>
      </c>
      <c r="D78" s="38">
        <f t="shared" si="5"/>
        <v>615920</v>
      </c>
      <c r="E78" s="38">
        <f t="shared" si="5"/>
        <v>208392.7</v>
      </c>
      <c r="F78" s="38">
        <f>F90+F106+F100</f>
        <v>205392.46</v>
      </c>
      <c r="G78" s="40">
        <f t="shared" si="4"/>
        <v>33.83437784127809</v>
      </c>
      <c r="H78" s="20">
        <f t="shared" si="3"/>
        <v>407527.3</v>
      </c>
    </row>
    <row r="79" spans="1:8" ht="12.75">
      <c r="A79" s="32" t="s">
        <v>36</v>
      </c>
      <c r="B79" s="3" t="s">
        <v>287</v>
      </c>
      <c r="C79" s="38"/>
      <c r="D79" s="38"/>
      <c r="E79" s="38"/>
      <c r="F79" s="38"/>
      <c r="G79" s="40" t="e">
        <f t="shared" si="4"/>
        <v>#DIV/0!</v>
      </c>
      <c r="H79" s="20">
        <f t="shared" si="3"/>
        <v>0</v>
      </c>
    </row>
    <row r="80" spans="1:8" ht="12.75">
      <c r="A80" s="32" t="s">
        <v>24</v>
      </c>
      <c r="B80" s="3" t="s">
        <v>286</v>
      </c>
      <c r="C80" s="38">
        <f>C91+C107</f>
        <v>63200</v>
      </c>
      <c r="D80" s="38">
        <f>D91+D107+D101</f>
        <v>285600</v>
      </c>
      <c r="E80" s="38">
        <f>E91+E107+E101</f>
        <v>59500</v>
      </c>
      <c r="F80" s="38">
        <f>F91+F107+F101</f>
        <v>174633.64</v>
      </c>
      <c r="G80" s="40">
        <f t="shared" si="4"/>
        <v>20.833333333333336</v>
      </c>
      <c r="H80" s="20">
        <f t="shared" si="3"/>
        <v>226100</v>
      </c>
    </row>
    <row r="81" spans="1:8" ht="12.75">
      <c r="A81" s="32" t="s">
        <v>26</v>
      </c>
      <c r="B81" s="3" t="s">
        <v>289</v>
      </c>
      <c r="C81" s="38">
        <f>C92+C110+C111</f>
        <v>53000</v>
      </c>
      <c r="D81" s="38">
        <f>D92+D110+D111</f>
        <v>53000</v>
      </c>
      <c r="E81" s="38">
        <f>E92+E110+E111</f>
        <v>0</v>
      </c>
      <c r="F81" s="38">
        <f>F92+F110+F111</f>
        <v>915</v>
      </c>
      <c r="G81" s="40">
        <f t="shared" si="4"/>
        <v>0</v>
      </c>
      <c r="H81" s="20">
        <f t="shared" si="3"/>
        <v>53000</v>
      </c>
    </row>
    <row r="82" spans="1:8" ht="29.25" customHeight="1">
      <c r="A82" s="24" t="s">
        <v>234</v>
      </c>
      <c r="B82" s="3" t="s">
        <v>306</v>
      </c>
      <c r="C82" s="16"/>
      <c r="D82" s="16">
        <v>186630</v>
      </c>
      <c r="E82" s="16">
        <v>186630</v>
      </c>
      <c r="F82" s="3"/>
      <c r="G82" s="40"/>
      <c r="H82" s="20"/>
    </row>
    <row r="83" spans="1:8" ht="12.75">
      <c r="A83" s="32" t="s">
        <v>28</v>
      </c>
      <c r="B83" s="3" t="s">
        <v>290</v>
      </c>
      <c r="C83" s="38">
        <f>C84+C85</f>
        <v>92200</v>
      </c>
      <c r="D83" s="38">
        <f>D84+D85</f>
        <v>92200</v>
      </c>
      <c r="E83" s="38">
        <f>E84+E85</f>
        <v>0</v>
      </c>
      <c r="F83" s="38">
        <f>F84+F85</f>
        <v>20500</v>
      </c>
      <c r="G83" s="40">
        <f t="shared" si="4"/>
        <v>0</v>
      </c>
      <c r="H83" s="20">
        <f t="shared" si="3"/>
        <v>92200</v>
      </c>
    </row>
    <row r="84" spans="1:8" ht="12.75">
      <c r="A84" s="32" t="s">
        <v>41</v>
      </c>
      <c r="B84" s="3" t="s">
        <v>291</v>
      </c>
      <c r="C84" s="38">
        <f>C95</f>
        <v>2600</v>
      </c>
      <c r="D84" s="38">
        <f>D95</f>
        <v>7600</v>
      </c>
      <c r="E84" s="38">
        <f>E95</f>
        <v>0</v>
      </c>
      <c r="F84" s="38">
        <f>F95</f>
        <v>0</v>
      </c>
      <c r="G84" s="40">
        <f t="shared" si="4"/>
        <v>0</v>
      </c>
      <c r="H84" s="20">
        <f t="shared" si="3"/>
        <v>7600</v>
      </c>
    </row>
    <row r="85" spans="1:8" ht="12.75">
      <c r="A85" s="32" t="s">
        <v>29</v>
      </c>
      <c r="B85" s="3" t="s">
        <v>292</v>
      </c>
      <c r="C85" s="38">
        <f>C96+C108</f>
        <v>89600</v>
      </c>
      <c r="D85" s="38">
        <f>D96+D108</f>
        <v>84600</v>
      </c>
      <c r="E85" s="38">
        <f>E96+E108</f>
        <v>0</v>
      </c>
      <c r="F85" s="38">
        <f>F96+F108</f>
        <v>20500</v>
      </c>
      <c r="G85" s="40">
        <f t="shared" si="4"/>
        <v>0</v>
      </c>
      <c r="H85" s="20">
        <f t="shared" si="3"/>
        <v>84600</v>
      </c>
    </row>
    <row r="86" spans="1:8" ht="25.5">
      <c r="A86" s="24" t="s">
        <v>73</v>
      </c>
      <c r="B86" s="3" t="s">
        <v>293</v>
      </c>
      <c r="C86" s="38">
        <f>C102</f>
        <v>700000</v>
      </c>
      <c r="D86" s="38">
        <f>D102</f>
        <v>700000</v>
      </c>
      <c r="E86" s="38">
        <f>E102</f>
        <v>232000</v>
      </c>
      <c r="F86" s="38">
        <f>F102</f>
        <v>160000</v>
      </c>
      <c r="G86" s="40">
        <f t="shared" si="4"/>
        <v>33.14285714285714</v>
      </c>
      <c r="H86" s="20">
        <f t="shared" si="3"/>
        <v>468000</v>
      </c>
    </row>
    <row r="87" spans="1:8" ht="12.75">
      <c r="A87" s="35" t="s">
        <v>85</v>
      </c>
      <c r="B87" s="35" t="s">
        <v>86</v>
      </c>
      <c r="C87" s="37">
        <f>C88+C91+C92+C94+C93</f>
        <v>537300</v>
      </c>
      <c r="D87" s="37">
        <f>D88+D91+D92+D94+D93</f>
        <v>723930</v>
      </c>
      <c r="E87" s="37">
        <f>E88+E91+E92+E94+E93</f>
        <v>369243.27999999997</v>
      </c>
      <c r="F87" s="37">
        <f>F88+F91+F92+F94</f>
        <v>201605.69999999998</v>
      </c>
      <c r="G87" s="41">
        <f t="shared" si="4"/>
        <v>51.00538449850123</v>
      </c>
      <c r="H87" s="14">
        <f t="shared" si="3"/>
        <v>354686.72000000003</v>
      </c>
    </row>
    <row r="88" spans="1:8" ht="12.75">
      <c r="A88" s="24" t="s">
        <v>13</v>
      </c>
      <c r="B88" s="3" t="s">
        <v>87</v>
      </c>
      <c r="C88" s="16">
        <f>C89+C90</f>
        <v>455400</v>
      </c>
      <c r="D88" s="16">
        <f>D89+D90</f>
        <v>455400</v>
      </c>
      <c r="E88" s="16">
        <f>E89+E90</f>
        <v>182613.27999999997</v>
      </c>
      <c r="F88" s="16">
        <f>F89+F90</f>
        <v>180190.69999999998</v>
      </c>
      <c r="G88" s="40">
        <f t="shared" si="4"/>
        <v>40.099534475186644</v>
      </c>
      <c r="H88" s="20">
        <f t="shared" si="3"/>
        <v>272786.72000000003</v>
      </c>
    </row>
    <row r="89" spans="1:8" ht="12.75">
      <c r="A89" s="3" t="s">
        <v>15</v>
      </c>
      <c r="B89" s="3" t="s">
        <v>88</v>
      </c>
      <c r="C89" s="16">
        <v>349800</v>
      </c>
      <c r="D89" s="16">
        <v>349800</v>
      </c>
      <c r="E89" s="3">
        <v>140277.08</v>
      </c>
      <c r="F89" s="3">
        <v>139170.24</v>
      </c>
      <c r="G89" s="40">
        <f t="shared" si="4"/>
        <v>40.102081189250995</v>
      </c>
      <c r="H89" s="20">
        <f t="shared" si="3"/>
        <v>209522.92</v>
      </c>
    </row>
    <row r="90" spans="1:8" ht="12.75">
      <c r="A90" s="3" t="s">
        <v>17</v>
      </c>
      <c r="B90" s="3" t="s">
        <v>89</v>
      </c>
      <c r="C90" s="16">
        <v>105600</v>
      </c>
      <c r="D90" s="16">
        <v>105600</v>
      </c>
      <c r="E90" s="3">
        <v>42336.2</v>
      </c>
      <c r="F90" s="3">
        <v>41020.46</v>
      </c>
      <c r="G90" s="40">
        <f t="shared" si="4"/>
        <v>40.09109848484848</v>
      </c>
      <c r="H90" s="20">
        <f t="shared" si="3"/>
        <v>63263.8</v>
      </c>
    </row>
    <row r="91" spans="1:8" ht="12.75">
      <c r="A91" s="3" t="s">
        <v>24</v>
      </c>
      <c r="B91" s="3" t="s">
        <v>90</v>
      </c>
      <c r="C91" s="16">
        <v>3700</v>
      </c>
      <c r="D91" s="16">
        <v>3700</v>
      </c>
      <c r="E91" s="3">
        <v>0</v>
      </c>
      <c r="F91" s="3"/>
      <c r="G91" s="40">
        <f t="shared" si="4"/>
        <v>0</v>
      </c>
      <c r="H91" s="20">
        <f t="shared" si="3"/>
        <v>3700</v>
      </c>
    </row>
    <row r="92" spans="1:8" ht="12.75">
      <c r="A92" s="3" t="s">
        <v>26</v>
      </c>
      <c r="B92" s="3" t="s">
        <v>91</v>
      </c>
      <c r="C92" s="16">
        <v>6000</v>
      </c>
      <c r="D92" s="16">
        <v>6000</v>
      </c>
      <c r="E92" s="3">
        <v>0</v>
      </c>
      <c r="F92" s="3">
        <v>915</v>
      </c>
      <c r="G92" s="40">
        <f t="shared" si="4"/>
        <v>0</v>
      </c>
      <c r="H92" s="20">
        <f t="shared" si="3"/>
        <v>6000</v>
      </c>
    </row>
    <row r="93" spans="1:8" ht="29.25" customHeight="1">
      <c r="A93" s="24" t="s">
        <v>234</v>
      </c>
      <c r="B93" s="3" t="s">
        <v>323</v>
      </c>
      <c r="C93" s="16"/>
      <c r="D93" s="16">
        <v>186630</v>
      </c>
      <c r="E93" s="3">
        <v>186630</v>
      </c>
      <c r="F93" s="3"/>
      <c r="G93" s="40">
        <f t="shared" si="4"/>
        <v>100</v>
      </c>
      <c r="H93" s="20">
        <f t="shared" si="3"/>
        <v>0</v>
      </c>
    </row>
    <row r="94" spans="1:8" ht="12.75">
      <c r="A94" s="3" t="s">
        <v>28</v>
      </c>
      <c r="B94" s="3" t="s">
        <v>92</v>
      </c>
      <c r="C94" s="16">
        <f>C95+C96</f>
        <v>72200</v>
      </c>
      <c r="D94" s="16">
        <f>D95+D96</f>
        <v>72200</v>
      </c>
      <c r="E94" s="16">
        <f>E95+E96</f>
        <v>0</v>
      </c>
      <c r="F94" s="16">
        <f>F95+F96</f>
        <v>20500</v>
      </c>
      <c r="G94" s="40">
        <f t="shared" si="4"/>
        <v>0</v>
      </c>
      <c r="H94" s="20">
        <f t="shared" si="3"/>
        <v>72200</v>
      </c>
    </row>
    <row r="95" spans="1:8" ht="12.75">
      <c r="A95" s="3" t="s">
        <v>41</v>
      </c>
      <c r="B95" s="3" t="s">
        <v>93</v>
      </c>
      <c r="C95" s="16">
        <v>2600</v>
      </c>
      <c r="D95" s="16">
        <v>7600</v>
      </c>
      <c r="E95" s="3">
        <v>0</v>
      </c>
      <c r="F95" s="3"/>
      <c r="G95" s="40">
        <f t="shared" si="4"/>
        <v>0</v>
      </c>
      <c r="H95" s="20">
        <f t="shared" si="3"/>
        <v>7600</v>
      </c>
    </row>
    <row r="96" spans="1:8" ht="12.75">
      <c r="A96" s="3" t="s">
        <v>29</v>
      </c>
      <c r="B96" s="3" t="s">
        <v>94</v>
      </c>
      <c r="C96" s="16">
        <v>69600</v>
      </c>
      <c r="D96" s="16">
        <v>64600</v>
      </c>
      <c r="E96" s="3">
        <v>0</v>
      </c>
      <c r="F96" s="3">
        <v>20500</v>
      </c>
      <c r="G96" s="40">
        <f t="shared" si="4"/>
        <v>0</v>
      </c>
      <c r="H96" s="20">
        <f t="shared" si="3"/>
        <v>64600</v>
      </c>
    </row>
    <row r="97" spans="1:8" ht="38.25">
      <c r="A97" s="36" t="s">
        <v>96</v>
      </c>
      <c r="B97" s="35" t="s">
        <v>97</v>
      </c>
      <c r="C97" s="37">
        <f>C102</f>
        <v>700000</v>
      </c>
      <c r="D97" s="37">
        <f>D102+D101</f>
        <v>900000</v>
      </c>
      <c r="E97" s="37">
        <f>E102+E101</f>
        <v>291500</v>
      </c>
      <c r="F97" s="37">
        <f>F102+F98+F101</f>
        <v>441109.39</v>
      </c>
      <c r="G97" s="41">
        <f t="shared" si="4"/>
        <v>32.388888888888886</v>
      </c>
      <c r="H97" s="14">
        <f t="shared" si="3"/>
        <v>608500</v>
      </c>
    </row>
    <row r="98" spans="1:8" ht="12.75">
      <c r="A98" s="24" t="s">
        <v>13</v>
      </c>
      <c r="B98" s="3" t="s">
        <v>317</v>
      </c>
      <c r="C98" s="3"/>
      <c r="D98" s="16">
        <f>D99+D100</f>
        <v>0</v>
      </c>
      <c r="E98" s="16">
        <f>E99+E100</f>
        <v>0</v>
      </c>
      <c r="F98" s="16">
        <f>F99+F100</f>
        <v>106475.75</v>
      </c>
      <c r="G98" s="40" t="e">
        <f>E98/D98*100</f>
        <v>#DIV/0!</v>
      </c>
      <c r="H98" s="20">
        <f>D98-E98</f>
        <v>0</v>
      </c>
    </row>
    <row r="99" spans="1:8" ht="12.75">
      <c r="A99" s="3" t="s">
        <v>15</v>
      </c>
      <c r="B99" s="3" t="s">
        <v>318</v>
      </c>
      <c r="C99" s="3"/>
      <c r="D99" s="16"/>
      <c r="E99" s="3"/>
      <c r="F99" s="3">
        <v>93893.13</v>
      </c>
      <c r="G99" s="40" t="e">
        <f>E99/D99*100</f>
        <v>#DIV/0!</v>
      </c>
      <c r="H99" s="20">
        <f>D99-E99</f>
        <v>0</v>
      </c>
    </row>
    <row r="100" spans="1:8" ht="12.75">
      <c r="A100" s="3" t="s">
        <v>17</v>
      </c>
      <c r="B100" s="3" t="s">
        <v>319</v>
      </c>
      <c r="C100" s="3"/>
      <c r="D100" s="16"/>
      <c r="E100" s="3"/>
      <c r="F100" s="3">
        <v>12582.62</v>
      </c>
      <c r="G100" s="40" t="e">
        <f>E100/D100*100</f>
        <v>#DIV/0!</v>
      </c>
      <c r="H100" s="20">
        <f>D100-E100</f>
        <v>0</v>
      </c>
    </row>
    <row r="101" spans="1:8" ht="12.75">
      <c r="A101" s="3" t="s">
        <v>24</v>
      </c>
      <c r="B101" s="3" t="s">
        <v>333</v>
      </c>
      <c r="C101" s="3"/>
      <c r="D101" s="16">
        <v>200000</v>
      </c>
      <c r="E101" s="3">
        <v>59500</v>
      </c>
      <c r="F101" s="3">
        <v>174633.64</v>
      </c>
      <c r="G101" s="40">
        <f>E101/D101*100</f>
        <v>29.75</v>
      </c>
      <c r="H101" s="20">
        <f>D101-E101</f>
        <v>140500</v>
      </c>
    </row>
    <row r="102" spans="1:8" ht="25.5">
      <c r="A102" s="24" t="s">
        <v>73</v>
      </c>
      <c r="B102" s="3" t="s">
        <v>98</v>
      </c>
      <c r="C102" s="3">
        <v>700000</v>
      </c>
      <c r="D102" s="16">
        <v>700000</v>
      </c>
      <c r="E102" s="16">
        <v>232000</v>
      </c>
      <c r="F102" s="3">
        <v>160000</v>
      </c>
      <c r="G102" s="40">
        <f t="shared" si="4"/>
        <v>33.14285714285714</v>
      </c>
      <c r="H102" s="20">
        <f t="shared" si="3"/>
        <v>468000</v>
      </c>
    </row>
    <row r="103" spans="1:8" ht="12.75">
      <c r="A103" s="35" t="s">
        <v>99</v>
      </c>
      <c r="B103" s="1" t="s">
        <v>100</v>
      </c>
      <c r="C103" s="14">
        <f>C104+C107+C108</f>
        <v>2050710</v>
      </c>
      <c r="D103" s="14">
        <f>D104+D107+D108</f>
        <v>2264959.65</v>
      </c>
      <c r="E103" s="14">
        <f>E104+E107+E108</f>
        <v>732528.49</v>
      </c>
      <c r="F103" s="14">
        <f>F104+F107+F108</f>
        <v>657008.46</v>
      </c>
      <c r="G103" s="41">
        <f t="shared" si="4"/>
        <v>32.341789841598285</v>
      </c>
      <c r="H103" s="14">
        <f t="shared" si="3"/>
        <v>1532431.16</v>
      </c>
    </row>
    <row r="104" spans="1:8" ht="12.75">
      <c r="A104" s="24" t="s">
        <v>13</v>
      </c>
      <c r="B104" s="3" t="s">
        <v>101</v>
      </c>
      <c r="C104" s="16">
        <f>C105+C106</f>
        <v>1971210</v>
      </c>
      <c r="D104" s="16">
        <f>D105+D106</f>
        <v>2163059.65</v>
      </c>
      <c r="E104" s="16">
        <f>E105+E106</f>
        <v>732528.49</v>
      </c>
      <c r="F104" s="16">
        <f>F105+F106</f>
        <v>657008.46</v>
      </c>
      <c r="G104" s="40">
        <f t="shared" si="4"/>
        <v>33.86538554311251</v>
      </c>
      <c r="H104" s="20">
        <f t="shared" si="3"/>
        <v>1430531.16</v>
      </c>
    </row>
    <row r="105" spans="1:8" ht="12.75">
      <c r="A105" s="3" t="s">
        <v>15</v>
      </c>
      <c r="B105" s="3" t="s">
        <v>102</v>
      </c>
      <c r="C105" s="3">
        <v>1486675</v>
      </c>
      <c r="D105" s="16">
        <v>1652739.65</v>
      </c>
      <c r="E105" s="16">
        <v>566471.99</v>
      </c>
      <c r="F105" s="3">
        <v>505219.08</v>
      </c>
      <c r="G105" s="40">
        <f t="shared" si="4"/>
        <v>34.274726209902454</v>
      </c>
      <c r="H105" s="20">
        <f t="shared" si="3"/>
        <v>1086267.66</v>
      </c>
    </row>
    <row r="106" spans="1:8" ht="12.75">
      <c r="A106" s="3" t="s">
        <v>17</v>
      </c>
      <c r="B106" s="3" t="s">
        <v>103</v>
      </c>
      <c r="C106" s="3">
        <v>484535</v>
      </c>
      <c r="D106" s="16">
        <v>510320</v>
      </c>
      <c r="E106" s="16">
        <v>166056.5</v>
      </c>
      <c r="F106" s="3">
        <v>151789.38</v>
      </c>
      <c r="G106" s="40">
        <f t="shared" si="4"/>
        <v>32.53968098448033</v>
      </c>
      <c r="H106" s="20">
        <f t="shared" si="3"/>
        <v>344263.5</v>
      </c>
    </row>
    <row r="107" spans="1:8" ht="12.75">
      <c r="A107" s="3" t="s">
        <v>24</v>
      </c>
      <c r="B107" s="3" t="s">
        <v>104</v>
      </c>
      <c r="C107" s="3">
        <v>59500</v>
      </c>
      <c r="D107" s="16">
        <v>81900</v>
      </c>
      <c r="E107" s="3">
        <v>0</v>
      </c>
      <c r="F107" s="3"/>
      <c r="G107" s="40">
        <f t="shared" si="4"/>
        <v>0</v>
      </c>
      <c r="H107" s="20">
        <f t="shared" si="3"/>
        <v>81900</v>
      </c>
    </row>
    <row r="108" spans="1:8" ht="12.75">
      <c r="A108" s="3" t="s">
        <v>29</v>
      </c>
      <c r="B108" s="3" t="s">
        <v>105</v>
      </c>
      <c r="C108" s="3">
        <v>20000</v>
      </c>
      <c r="D108" s="16">
        <v>20000</v>
      </c>
      <c r="E108" s="3">
        <v>0</v>
      </c>
      <c r="F108" s="3"/>
      <c r="G108" s="40">
        <f t="shared" si="4"/>
        <v>0</v>
      </c>
      <c r="H108" s="20">
        <f t="shared" si="3"/>
        <v>20000</v>
      </c>
    </row>
    <row r="109" spans="1:8" ht="25.5">
      <c r="A109" s="36" t="s">
        <v>106</v>
      </c>
      <c r="B109" s="1" t="s">
        <v>107</v>
      </c>
      <c r="C109" s="14">
        <f>C110+C111</f>
        <v>47000</v>
      </c>
      <c r="D109" s="14">
        <f>D110+D111</f>
        <v>47000</v>
      </c>
      <c r="E109" s="14">
        <f>E110+E111</f>
        <v>0</v>
      </c>
      <c r="F109" s="14">
        <f>F110+F111</f>
        <v>0</v>
      </c>
      <c r="G109" s="41">
        <f t="shared" si="4"/>
        <v>0</v>
      </c>
      <c r="H109" s="14">
        <f t="shared" si="3"/>
        <v>47000</v>
      </c>
    </row>
    <row r="110" spans="1:8" ht="12.75">
      <c r="A110" s="3" t="s">
        <v>24</v>
      </c>
      <c r="B110" s="3" t="s">
        <v>108</v>
      </c>
      <c r="C110" s="16">
        <v>24000</v>
      </c>
      <c r="D110" s="16">
        <v>24000</v>
      </c>
      <c r="E110" s="3">
        <v>0</v>
      </c>
      <c r="F110" s="3"/>
      <c r="G110" s="40">
        <f t="shared" si="4"/>
        <v>0</v>
      </c>
      <c r="H110" s="20">
        <f t="shared" si="3"/>
        <v>24000</v>
      </c>
    </row>
    <row r="111" spans="1:8" ht="12.75">
      <c r="A111" s="3" t="s">
        <v>26</v>
      </c>
      <c r="B111" s="3" t="s">
        <v>109</v>
      </c>
      <c r="C111" s="16">
        <v>23000</v>
      </c>
      <c r="D111" s="16">
        <v>23000</v>
      </c>
      <c r="E111" s="3">
        <v>0</v>
      </c>
      <c r="F111" s="3"/>
      <c r="G111" s="40">
        <f t="shared" si="4"/>
        <v>0</v>
      </c>
      <c r="H111" s="20">
        <f t="shared" si="3"/>
        <v>23000</v>
      </c>
    </row>
    <row r="112" spans="1:8" ht="12.75">
      <c r="A112" s="1" t="s">
        <v>110</v>
      </c>
      <c r="B112" s="1" t="s">
        <v>111</v>
      </c>
      <c r="C112" s="14">
        <f>C113+C117+C118+C119+C122+C123</f>
        <v>23176391.369999997</v>
      </c>
      <c r="D112" s="14">
        <f>D113+D117+D118+D119+D122+D123</f>
        <v>28596530.72</v>
      </c>
      <c r="E112" s="14">
        <f>E113+E117+E118+E119+E122+E123</f>
        <v>7467422.210000001</v>
      </c>
      <c r="F112" s="14">
        <f>F113+F117+F118+F119+F122+F123</f>
        <v>5276782.9</v>
      </c>
      <c r="G112" s="41">
        <f t="shared" si="4"/>
        <v>26.113035469639655</v>
      </c>
      <c r="H112" s="14">
        <f t="shared" si="3"/>
        <v>21129108.509999998</v>
      </c>
    </row>
    <row r="113" spans="1:8" ht="12.75">
      <c r="A113" s="31" t="s">
        <v>13</v>
      </c>
      <c r="B113" s="3" t="s">
        <v>288</v>
      </c>
      <c r="C113" s="16">
        <f>C114+C115+C116</f>
        <v>2822000</v>
      </c>
      <c r="D113" s="16">
        <f>D114+D115+D116</f>
        <v>2822000</v>
      </c>
      <c r="E113" s="16">
        <f>E114+E115+E116</f>
        <v>933948.6000000001</v>
      </c>
      <c r="F113" s="16">
        <f>F114+F115+F116</f>
        <v>951111.03</v>
      </c>
      <c r="G113" s="40">
        <f t="shared" si="4"/>
        <v>33.09527285613041</v>
      </c>
      <c r="H113" s="20">
        <f t="shared" si="3"/>
        <v>1888051.4</v>
      </c>
    </row>
    <row r="114" spans="1:8" ht="12.75">
      <c r="A114" s="13" t="s">
        <v>15</v>
      </c>
      <c r="B114" s="3" t="s">
        <v>284</v>
      </c>
      <c r="C114" s="16">
        <f>C126</f>
        <v>2165900</v>
      </c>
      <c r="D114" s="16">
        <f aca="true" t="shared" si="6" ref="D114:F116">D126</f>
        <v>2165900</v>
      </c>
      <c r="E114" s="16">
        <f t="shared" si="6"/>
        <v>717318.43</v>
      </c>
      <c r="F114" s="16">
        <f t="shared" si="6"/>
        <v>731399.78</v>
      </c>
      <c r="G114" s="40">
        <f t="shared" si="4"/>
        <v>33.118723394431875</v>
      </c>
      <c r="H114" s="20">
        <f t="shared" si="3"/>
        <v>1448581.5699999998</v>
      </c>
    </row>
    <row r="115" spans="1:8" ht="12.75">
      <c r="A115" s="13" t="s">
        <v>17</v>
      </c>
      <c r="B115" s="3" t="s">
        <v>285</v>
      </c>
      <c r="C115" s="16">
        <f>C127</f>
        <v>654100</v>
      </c>
      <c r="D115" s="16">
        <f t="shared" si="6"/>
        <v>654100</v>
      </c>
      <c r="E115" s="16">
        <f t="shared" si="6"/>
        <v>216630.17</v>
      </c>
      <c r="F115" s="16">
        <f t="shared" si="6"/>
        <v>219211.25</v>
      </c>
      <c r="G115" s="40">
        <f t="shared" si="4"/>
        <v>33.11881516587678</v>
      </c>
      <c r="H115" s="20">
        <f t="shared" si="3"/>
        <v>437469.82999999996</v>
      </c>
    </row>
    <row r="116" spans="1:8" ht="12.75">
      <c r="A116" s="32" t="s">
        <v>36</v>
      </c>
      <c r="B116" s="3" t="s">
        <v>287</v>
      </c>
      <c r="C116" s="16">
        <f>C128</f>
        <v>2000</v>
      </c>
      <c r="D116" s="16">
        <f t="shared" si="6"/>
        <v>2000</v>
      </c>
      <c r="E116" s="16">
        <f t="shared" si="6"/>
        <v>0</v>
      </c>
      <c r="F116" s="16">
        <f t="shared" si="6"/>
        <v>500</v>
      </c>
      <c r="G116" s="40">
        <f t="shared" si="4"/>
        <v>0</v>
      </c>
      <c r="H116" s="20">
        <f t="shared" si="3"/>
        <v>2000</v>
      </c>
    </row>
    <row r="117" spans="1:8" ht="12.75">
      <c r="A117" s="32" t="s">
        <v>24</v>
      </c>
      <c r="B117" s="3" t="s">
        <v>286</v>
      </c>
      <c r="C117" s="16">
        <f>C129+C135+C141</f>
        <v>10181991.37</v>
      </c>
      <c r="D117" s="16">
        <f>D129+D135+D141</f>
        <v>15114930.72</v>
      </c>
      <c r="E117" s="16">
        <f>E129+E135+E141</f>
        <v>3666122.4699999997</v>
      </c>
      <c r="F117" s="16">
        <f>F129+F135+F141</f>
        <v>2760012.24</v>
      </c>
      <c r="G117" s="40">
        <f t="shared" si="4"/>
        <v>24.254973693984617</v>
      </c>
      <c r="H117" s="20">
        <f t="shared" si="3"/>
        <v>11448808.25</v>
      </c>
    </row>
    <row r="118" spans="1:8" ht="12.75">
      <c r="A118" s="32" t="s">
        <v>26</v>
      </c>
      <c r="B118" s="3" t="s">
        <v>289</v>
      </c>
      <c r="C118" s="16">
        <f>C142</f>
        <v>15000</v>
      </c>
      <c r="D118" s="16">
        <f>D142</f>
        <v>15000</v>
      </c>
      <c r="E118" s="16">
        <f>E142</f>
        <v>0</v>
      </c>
      <c r="F118" s="16">
        <f>F142</f>
        <v>0</v>
      </c>
      <c r="G118" s="40">
        <f t="shared" si="4"/>
        <v>0</v>
      </c>
      <c r="H118" s="20">
        <f t="shared" si="3"/>
        <v>15000</v>
      </c>
    </row>
    <row r="119" spans="1:8" ht="12.75">
      <c r="A119" s="32" t="s">
        <v>28</v>
      </c>
      <c r="B119" s="3" t="s">
        <v>290</v>
      </c>
      <c r="C119" s="16">
        <f>C120+C121</f>
        <v>888700</v>
      </c>
      <c r="D119" s="16">
        <f>D120+D121</f>
        <v>1052700</v>
      </c>
      <c r="E119" s="16">
        <f>E120+E121</f>
        <v>251679.24</v>
      </c>
      <c r="F119" s="16">
        <f>F120+F121</f>
        <v>132434.13</v>
      </c>
      <c r="G119" s="40">
        <f t="shared" si="4"/>
        <v>23.90797378170419</v>
      </c>
      <c r="H119" s="20">
        <f t="shared" si="3"/>
        <v>801020.76</v>
      </c>
    </row>
    <row r="120" spans="1:8" ht="12.75">
      <c r="A120" s="32" t="s">
        <v>41</v>
      </c>
      <c r="B120" s="3" t="s">
        <v>291</v>
      </c>
      <c r="C120" s="16">
        <f>C137+C143</f>
        <v>60000</v>
      </c>
      <c r="D120" s="16">
        <f>D137+D143</f>
        <v>40000</v>
      </c>
      <c r="E120" s="16">
        <f>E137+E143</f>
        <v>0</v>
      </c>
      <c r="F120" s="16">
        <f>F137+F143</f>
        <v>0</v>
      </c>
      <c r="G120" s="40">
        <f t="shared" si="4"/>
        <v>0</v>
      </c>
      <c r="H120" s="20">
        <f t="shared" si="3"/>
        <v>40000</v>
      </c>
    </row>
    <row r="121" spans="1:8" ht="12.75">
      <c r="A121" s="32" t="s">
        <v>29</v>
      </c>
      <c r="B121" s="3" t="s">
        <v>292</v>
      </c>
      <c r="C121" s="16">
        <f>C130+C138</f>
        <v>828700</v>
      </c>
      <c r="D121" s="16">
        <f>D130+D138</f>
        <v>1012700</v>
      </c>
      <c r="E121" s="16">
        <f>E130+E138</f>
        <v>251679.24</v>
      </c>
      <c r="F121" s="16">
        <f>F130+F138</f>
        <v>132434.13</v>
      </c>
      <c r="G121" s="40">
        <f t="shared" si="4"/>
        <v>24.852299792633552</v>
      </c>
      <c r="H121" s="20">
        <f t="shared" si="3"/>
        <v>761020.76</v>
      </c>
    </row>
    <row r="122" spans="1:8" ht="25.5">
      <c r="A122" s="24" t="s">
        <v>73</v>
      </c>
      <c r="B122" s="3" t="s">
        <v>293</v>
      </c>
      <c r="C122" s="16">
        <f>C139+C144+C145</f>
        <v>5385500</v>
      </c>
      <c r="D122" s="16">
        <f>D139+D144+D145</f>
        <v>5430000</v>
      </c>
      <c r="E122" s="16">
        <f>E139+E144+E145</f>
        <v>1350264</v>
      </c>
      <c r="F122" s="16">
        <f>F139+F144+F145</f>
        <v>206124</v>
      </c>
      <c r="G122" s="40">
        <f t="shared" si="4"/>
        <v>24.866740331491712</v>
      </c>
      <c r="H122" s="20">
        <f t="shared" si="3"/>
        <v>4079736</v>
      </c>
    </row>
    <row r="123" spans="1:8" ht="38.25">
      <c r="A123" s="24" t="s">
        <v>119</v>
      </c>
      <c r="B123" s="3" t="s">
        <v>295</v>
      </c>
      <c r="C123" s="16">
        <f>C131+C146+C133</f>
        <v>3883200</v>
      </c>
      <c r="D123" s="16">
        <f>D131+D146+D133</f>
        <v>4161900</v>
      </c>
      <c r="E123" s="16">
        <f>E131+E146+E133</f>
        <v>1265407.9</v>
      </c>
      <c r="F123" s="16">
        <f>F131+F146+F133</f>
        <v>1227101.5</v>
      </c>
      <c r="G123" s="40">
        <f t="shared" si="4"/>
        <v>30.404572430860906</v>
      </c>
      <c r="H123" s="20">
        <f t="shared" si="3"/>
        <v>2896492.1</v>
      </c>
    </row>
    <row r="124" spans="1:8" ht="12.75">
      <c r="A124" s="35" t="s">
        <v>2</v>
      </c>
      <c r="B124" s="1" t="s">
        <v>112</v>
      </c>
      <c r="C124" s="14">
        <f>C125+C129+C130+C131</f>
        <v>7282900</v>
      </c>
      <c r="D124" s="14">
        <f>D125+D129+D130+D131</f>
        <v>7469200</v>
      </c>
      <c r="E124" s="14">
        <f>E125+E129+E130+E131</f>
        <v>2411062.5</v>
      </c>
      <c r="F124" s="14">
        <f>F125+F129+F130+F131</f>
        <v>2269481.16</v>
      </c>
      <c r="G124" s="41">
        <f t="shared" si="4"/>
        <v>32.28006346061158</v>
      </c>
      <c r="H124" s="14">
        <f t="shared" si="3"/>
        <v>5058137.5</v>
      </c>
    </row>
    <row r="125" spans="1:8" ht="12.75">
      <c r="A125" s="24" t="s">
        <v>13</v>
      </c>
      <c r="B125" s="3" t="s">
        <v>113</v>
      </c>
      <c r="C125" s="47">
        <f>C126+C127+C128</f>
        <v>2822000</v>
      </c>
      <c r="D125" s="47">
        <f>D126+D127+D128</f>
        <v>2822000</v>
      </c>
      <c r="E125" s="47">
        <f>E126+E127+E128</f>
        <v>933948.6000000001</v>
      </c>
      <c r="F125" s="16">
        <f>F126+F127+F128</f>
        <v>951111.03</v>
      </c>
      <c r="G125" s="40">
        <f t="shared" si="4"/>
        <v>33.09527285613041</v>
      </c>
      <c r="H125" s="20">
        <f t="shared" si="3"/>
        <v>1888051.4</v>
      </c>
    </row>
    <row r="126" spans="1:8" ht="12.75">
      <c r="A126" s="3" t="s">
        <v>15</v>
      </c>
      <c r="B126" s="3" t="s">
        <v>114</v>
      </c>
      <c r="C126" s="47">
        <v>2165900</v>
      </c>
      <c r="D126" s="47">
        <v>2165900</v>
      </c>
      <c r="E126" s="47">
        <v>717318.43</v>
      </c>
      <c r="F126" s="3">
        <v>731399.78</v>
      </c>
      <c r="G126" s="40">
        <f t="shared" si="4"/>
        <v>33.118723394431875</v>
      </c>
      <c r="H126" s="20">
        <f t="shared" si="3"/>
        <v>1448581.5699999998</v>
      </c>
    </row>
    <row r="127" spans="1:8" ht="12.75">
      <c r="A127" s="3" t="s">
        <v>17</v>
      </c>
      <c r="B127" s="3" t="s">
        <v>115</v>
      </c>
      <c r="C127" s="47">
        <v>654100</v>
      </c>
      <c r="D127" s="47">
        <v>654100</v>
      </c>
      <c r="E127" s="47">
        <v>216630.17</v>
      </c>
      <c r="F127" s="3">
        <v>219211.25</v>
      </c>
      <c r="G127" s="40">
        <f t="shared" si="4"/>
        <v>33.11881516587678</v>
      </c>
      <c r="H127" s="20">
        <f t="shared" si="3"/>
        <v>437469.82999999996</v>
      </c>
    </row>
    <row r="128" spans="1:8" ht="12.75">
      <c r="A128" s="3" t="s">
        <v>36</v>
      </c>
      <c r="B128" s="3" t="s">
        <v>116</v>
      </c>
      <c r="C128" s="47">
        <v>2000</v>
      </c>
      <c r="D128" s="47">
        <v>2000</v>
      </c>
      <c r="E128" s="47">
        <v>0</v>
      </c>
      <c r="F128" s="3">
        <v>500</v>
      </c>
      <c r="G128" s="40">
        <f t="shared" si="4"/>
        <v>0</v>
      </c>
      <c r="H128" s="20">
        <f t="shared" si="3"/>
        <v>2000</v>
      </c>
    </row>
    <row r="129" spans="1:8" ht="12.75">
      <c r="A129" s="3" t="s">
        <v>24</v>
      </c>
      <c r="B129" s="3" t="s">
        <v>117</v>
      </c>
      <c r="C129" s="47">
        <v>531600</v>
      </c>
      <c r="D129" s="47">
        <v>422200</v>
      </c>
      <c r="E129" s="47">
        <v>96596.76</v>
      </c>
      <c r="F129" s="3">
        <v>77192.43</v>
      </c>
      <c r="G129" s="40">
        <f t="shared" si="4"/>
        <v>22.879384178114638</v>
      </c>
      <c r="H129" s="20">
        <f t="shared" si="3"/>
        <v>325603.24</v>
      </c>
    </row>
    <row r="130" spans="1:8" ht="12.75">
      <c r="A130" s="3" t="s">
        <v>29</v>
      </c>
      <c r="B130" s="3" t="s">
        <v>118</v>
      </c>
      <c r="C130" s="47">
        <v>308700</v>
      </c>
      <c r="D130" s="47">
        <v>407700</v>
      </c>
      <c r="E130" s="47">
        <v>148009.24</v>
      </c>
      <c r="F130" s="3">
        <v>49076.2</v>
      </c>
      <c r="G130" s="40">
        <f t="shared" si="4"/>
        <v>36.30346823644837</v>
      </c>
      <c r="H130" s="20">
        <f t="shared" si="3"/>
        <v>259690.76</v>
      </c>
    </row>
    <row r="131" spans="1:8" ht="38.25">
      <c r="A131" s="24" t="s">
        <v>119</v>
      </c>
      <c r="B131" s="3" t="s">
        <v>120</v>
      </c>
      <c r="C131" s="47">
        <v>3620600</v>
      </c>
      <c r="D131" s="47">
        <v>3817300</v>
      </c>
      <c r="E131" s="47">
        <v>1232507.9</v>
      </c>
      <c r="F131" s="3">
        <v>1192101.5</v>
      </c>
      <c r="G131" s="40">
        <f t="shared" si="4"/>
        <v>32.28742566735651</v>
      </c>
      <c r="H131" s="20">
        <f t="shared" si="3"/>
        <v>2584792.1</v>
      </c>
    </row>
    <row r="132" spans="1:8" ht="12.75">
      <c r="A132" s="35" t="s">
        <v>3</v>
      </c>
      <c r="B132" s="1" t="s">
        <v>121</v>
      </c>
      <c r="C132" s="14">
        <f>C133</f>
        <v>222600</v>
      </c>
      <c r="D132" s="14">
        <f>D133</f>
        <v>304600</v>
      </c>
      <c r="E132" s="14">
        <f>E133</f>
        <v>32900</v>
      </c>
      <c r="F132" s="14">
        <f>F133</f>
        <v>35000</v>
      </c>
      <c r="G132" s="41">
        <f t="shared" si="4"/>
        <v>10.801050558108996</v>
      </c>
      <c r="H132" s="14">
        <f t="shared" si="3"/>
        <v>271700</v>
      </c>
    </row>
    <row r="133" spans="1:8" ht="38.25">
      <c r="A133" s="24" t="s">
        <v>119</v>
      </c>
      <c r="B133" s="3" t="s">
        <v>122</v>
      </c>
      <c r="C133" s="3">
        <v>222600</v>
      </c>
      <c r="D133" s="47">
        <v>304600</v>
      </c>
      <c r="E133" s="47">
        <v>32900</v>
      </c>
      <c r="F133" s="3">
        <v>35000</v>
      </c>
      <c r="G133" s="40">
        <f t="shared" si="4"/>
        <v>10.801050558108996</v>
      </c>
      <c r="H133" s="20">
        <f t="shared" si="3"/>
        <v>271700</v>
      </c>
    </row>
    <row r="134" spans="1:8" ht="12.75">
      <c r="A134" s="35" t="s">
        <v>123</v>
      </c>
      <c r="B134" s="35" t="s">
        <v>124</v>
      </c>
      <c r="C134" s="37">
        <f>C135+C136+C139</f>
        <v>11972353.469999999</v>
      </c>
      <c r="D134" s="37">
        <f>D135+D136+D139</f>
        <v>16457799.82</v>
      </c>
      <c r="E134" s="37">
        <f>E135+E136+E139</f>
        <v>3926133.03</v>
      </c>
      <c r="F134" s="37">
        <f>F135+F136+F139</f>
        <v>2604308.31</v>
      </c>
      <c r="G134" s="41">
        <f t="shared" si="4"/>
        <v>23.855758807011664</v>
      </c>
      <c r="H134" s="14">
        <f t="shared" si="3"/>
        <v>12531666.790000001</v>
      </c>
    </row>
    <row r="135" spans="1:8" ht="12.75">
      <c r="A135" s="3" t="s">
        <v>24</v>
      </c>
      <c r="B135" s="3" t="s">
        <v>125</v>
      </c>
      <c r="C135" s="3">
        <v>7271853.47</v>
      </c>
      <c r="D135" s="16">
        <v>11672299.82</v>
      </c>
      <c r="E135" s="16">
        <v>2928099.03</v>
      </c>
      <c r="F135" s="3">
        <v>2520950.38</v>
      </c>
      <c r="G135" s="40">
        <f t="shared" si="4"/>
        <v>25.08587917680819</v>
      </c>
      <c r="H135" s="20">
        <f t="shared" si="3"/>
        <v>8744200.790000001</v>
      </c>
    </row>
    <row r="136" spans="1:8" ht="12.75">
      <c r="A136" s="3" t="s">
        <v>28</v>
      </c>
      <c r="B136" s="3" t="s">
        <v>126</v>
      </c>
      <c r="C136" s="16">
        <f>C137+C138</f>
        <v>530000</v>
      </c>
      <c r="D136" s="16">
        <f>D137+D138</f>
        <v>615000</v>
      </c>
      <c r="E136" s="16">
        <f>E137+E138</f>
        <v>103670</v>
      </c>
      <c r="F136" s="16">
        <f>F137+F138</f>
        <v>83357.93</v>
      </c>
      <c r="G136" s="40">
        <f t="shared" si="4"/>
        <v>16.85691056910569</v>
      </c>
      <c r="H136" s="20">
        <f t="shared" si="3"/>
        <v>511330</v>
      </c>
    </row>
    <row r="137" spans="1:8" ht="12.75">
      <c r="A137" s="3" t="s">
        <v>41</v>
      </c>
      <c r="B137" s="3" t="s">
        <v>127</v>
      </c>
      <c r="C137" s="3">
        <v>10000</v>
      </c>
      <c r="D137" s="16">
        <v>10000</v>
      </c>
      <c r="E137" s="3">
        <v>0</v>
      </c>
      <c r="F137" s="3"/>
      <c r="G137" s="40">
        <f t="shared" si="4"/>
        <v>0</v>
      </c>
      <c r="H137" s="20">
        <f t="shared" si="3"/>
        <v>10000</v>
      </c>
    </row>
    <row r="138" spans="1:8" ht="12.75">
      <c r="A138" s="3" t="s">
        <v>29</v>
      </c>
      <c r="B138" s="3" t="s">
        <v>128</v>
      </c>
      <c r="C138" s="3">
        <v>520000</v>
      </c>
      <c r="D138" s="16">
        <v>605000</v>
      </c>
      <c r="E138" s="3">
        <v>103670</v>
      </c>
      <c r="F138" s="3">
        <v>83357.93</v>
      </c>
      <c r="G138" s="40">
        <f t="shared" si="4"/>
        <v>17.135537190082644</v>
      </c>
      <c r="H138" s="20">
        <f t="shared" si="3"/>
        <v>501330</v>
      </c>
    </row>
    <row r="139" spans="1:8" ht="25.5">
      <c r="A139" s="24" t="s">
        <v>73</v>
      </c>
      <c r="B139" s="3" t="s">
        <v>130</v>
      </c>
      <c r="C139" s="3">
        <v>4170500</v>
      </c>
      <c r="D139" s="16">
        <v>4170500</v>
      </c>
      <c r="E139" s="3">
        <v>894364</v>
      </c>
      <c r="F139" s="3"/>
      <c r="G139" s="40">
        <f t="shared" si="4"/>
        <v>21.44500659393358</v>
      </c>
      <c r="H139" s="20">
        <f t="shared" si="3"/>
        <v>3276136</v>
      </c>
    </row>
    <row r="140" spans="1:8" ht="12.75">
      <c r="A140" s="36" t="s">
        <v>4</v>
      </c>
      <c r="B140" s="1" t="s">
        <v>131</v>
      </c>
      <c r="C140" s="14">
        <f>C141+C142+C143+C144+C145+C146</f>
        <v>3698537.9</v>
      </c>
      <c r="D140" s="14">
        <f>D141+D142+D143+D144+D145+D146</f>
        <v>4364930.9</v>
      </c>
      <c r="E140" s="14">
        <f>E141+E142+E143+E144+E145+E146</f>
        <v>1097326.6800000002</v>
      </c>
      <c r="F140" s="14">
        <f>F141+F142+F143+F144+F145+F146</f>
        <v>367993.43</v>
      </c>
      <c r="G140" s="41">
        <f t="shared" si="4"/>
        <v>25.139611717564648</v>
      </c>
      <c r="H140" s="14">
        <f t="shared" si="3"/>
        <v>3267604.22</v>
      </c>
    </row>
    <row r="141" spans="1:8" ht="12.75">
      <c r="A141" s="3" t="s">
        <v>24</v>
      </c>
      <c r="B141" s="3" t="s">
        <v>132</v>
      </c>
      <c r="C141" s="3">
        <v>2378537.9</v>
      </c>
      <c r="D141" s="16">
        <v>3020430.9</v>
      </c>
      <c r="E141" s="3">
        <v>641426.68</v>
      </c>
      <c r="F141" s="3">
        <v>161869.43</v>
      </c>
      <c r="G141" s="40">
        <f t="shared" si="4"/>
        <v>21.236264004582925</v>
      </c>
      <c r="H141" s="20">
        <f t="shared" si="3"/>
        <v>2379004.2199999997</v>
      </c>
    </row>
    <row r="142" spans="1:8" ht="12.75">
      <c r="A142" s="3" t="s">
        <v>26</v>
      </c>
      <c r="B142" s="3" t="s">
        <v>133</v>
      </c>
      <c r="C142" s="3">
        <v>15000</v>
      </c>
      <c r="D142" s="16">
        <v>15000</v>
      </c>
      <c r="E142" s="3">
        <v>0</v>
      </c>
      <c r="F142" s="3"/>
      <c r="G142" s="40">
        <f t="shared" si="4"/>
        <v>0</v>
      </c>
      <c r="H142" s="20">
        <f t="shared" si="3"/>
        <v>15000</v>
      </c>
    </row>
    <row r="143" spans="1:8" ht="12.75">
      <c r="A143" s="3" t="s">
        <v>41</v>
      </c>
      <c r="B143" s="3" t="s">
        <v>134</v>
      </c>
      <c r="C143" s="3">
        <v>50000</v>
      </c>
      <c r="D143" s="16">
        <v>30000</v>
      </c>
      <c r="E143" s="3">
        <v>0</v>
      </c>
      <c r="F143" s="3"/>
      <c r="G143" s="40">
        <f t="shared" si="4"/>
        <v>0</v>
      </c>
      <c r="H143" s="20">
        <f t="shared" si="3"/>
        <v>30000</v>
      </c>
    </row>
    <row r="144" spans="1:8" ht="25.5">
      <c r="A144" s="24" t="s">
        <v>73</v>
      </c>
      <c r="B144" s="3" t="s">
        <v>135</v>
      </c>
      <c r="C144" s="3">
        <v>1205000</v>
      </c>
      <c r="D144" s="16">
        <v>1205000</v>
      </c>
      <c r="E144" s="16">
        <v>401400</v>
      </c>
      <c r="F144" s="3">
        <v>206124</v>
      </c>
      <c r="G144" s="40">
        <f aca="true" t="shared" si="7" ref="G144:G211">E144/D144*100</f>
        <v>33.31120331950208</v>
      </c>
      <c r="H144" s="20">
        <f aca="true" t="shared" si="8" ref="H144:H211">D144-E144</f>
        <v>803600</v>
      </c>
    </row>
    <row r="145" spans="1:8" ht="25.5">
      <c r="A145" s="24" t="s">
        <v>73</v>
      </c>
      <c r="B145" s="3" t="s">
        <v>136</v>
      </c>
      <c r="C145" s="3">
        <v>10000</v>
      </c>
      <c r="D145" s="16">
        <v>54500</v>
      </c>
      <c r="E145" s="3">
        <v>54500</v>
      </c>
      <c r="F145" s="3"/>
      <c r="G145" s="40">
        <f t="shared" si="7"/>
        <v>100</v>
      </c>
      <c r="H145" s="20">
        <f t="shared" si="8"/>
        <v>0</v>
      </c>
    </row>
    <row r="146" spans="1:8" ht="38.25">
      <c r="A146" s="24" t="s">
        <v>119</v>
      </c>
      <c r="B146" s="3" t="s">
        <v>137</v>
      </c>
      <c r="C146" s="3">
        <v>40000</v>
      </c>
      <c r="D146" s="16">
        <v>40000</v>
      </c>
      <c r="E146" s="3">
        <v>0</v>
      </c>
      <c r="F146" s="3"/>
      <c r="G146" s="40">
        <f t="shared" si="7"/>
        <v>0</v>
      </c>
      <c r="H146" s="20">
        <f t="shared" si="8"/>
        <v>40000</v>
      </c>
    </row>
    <row r="147" spans="1:8" ht="12.75">
      <c r="A147" s="1" t="s">
        <v>138</v>
      </c>
      <c r="B147" s="1" t="s">
        <v>139</v>
      </c>
      <c r="C147" s="14">
        <f>C148+C149+C150+C152+C153+C151</f>
        <v>13289664.4</v>
      </c>
      <c r="D147" s="14">
        <f>D148+D149+D150+D152+D153+D151</f>
        <v>18548641.77</v>
      </c>
      <c r="E147" s="14">
        <f>E148+E149+E150+E152+E153+E151</f>
        <v>5985165.85</v>
      </c>
      <c r="F147" s="14">
        <f>F148+F149+F150+F152+F153+F151</f>
        <v>5754152.7</v>
      </c>
      <c r="G147" s="41">
        <f t="shared" si="7"/>
        <v>32.26740763132437</v>
      </c>
      <c r="H147" s="14">
        <f t="shared" si="8"/>
        <v>12563475.92</v>
      </c>
    </row>
    <row r="148" spans="1:8" ht="12.75">
      <c r="A148" s="3" t="s">
        <v>24</v>
      </c>
      <c r="B148" s="3" t="s">
        <v>299</v>
      </c>
      <c r="C148" s="16">
        <f>C155+C159+C163</f>
        <v>4688813.3</v>
      </c>
      <c r="D148" s="16">
        <f>D155+D159+D163</f>
        <v>6147958.3</v>
      </c>
      <c r="E148" s="16">
        <f>E155+E159+E163</f>
        <v>1440721.45</v>
      </c>
      <c r="F148" s="16">
        <f>F155+F159+F163</f>
        <v>2584444.7</v>
      </c>
      <c r="G148" s="40">
        <f t="shared" si="7"/>
        <v>23.43414479567957</v>
      </c>
      <c r="H148" s="20">
        <f t="shared" si="8"/>
        <v>4707236.85</v>
      </c>
    </row>
    <row r="149" spans="1:8" ht="12.75">
      <c r="A149" s="3" t="s">
        <v>26</v>
      </c>
      <c r="B149" s="3" t="s">
        <v>308</v>
      </c>
      <c r="C149" s="16">
        <f>C167</f>
        <v>3000</v>
      </c>
      <c r="D149" s="16">
        <f>D167</f>
        <v>16000</v>
      </c>
      <c r="E149" s="16">
        <f>E167</f>
        <v>0</v>
      </c>
      <c r="F149" s="16">
        <f>F167</f>
        <v>525</v>
      </c>
      <c r="G149" s="40">
        <f t="shared" si="7"/>
        <v>0</v>
      </c>
      <c r="H149" s="20">
        <f t="shared" si="8"/>
        <v>16000</v>
      </c>
    </row>
    <row r="150" spans="1:8" ht="12.75">
      <c r="A150" s="3" t="s">
        <v>41</v>
      </c>
      <c r="B150" s="3" t="s">
        <v>301</v>
      </c>
      <c r="C150" s="16">
        <f>C156</f>
        <v>6143100</v>
      </c>
      <c r="D150" s="16">
        <f>D156</f>
        <v>6129500</v>
      </c>
      <c r="E150" s="16">
        <f>E156</f>
        <v>3377749.4</v>
      </c>
      <c r="F150" s="16">
        <f>F156+F161+F164</f>
        <v>2575231</v>
      </c>
      <c r="G150" s="40">
        <f t="shared" si="7"/>
        <v>55.10644261359001</v>
      </c>
      <c r="H150" s="20">
        <f t="shared" si="8"/>
        <v>2751750.6</v>
      </c>
    </row>
    <row r="151" spans="1:8" ht="12.75">
      <c r="A151" s="3" t="s">
        <v>29</v>
      </c>
      <c r="B151" s="3" t="s">
        <v>303</v>
      </c>
      <c r="C151" s="16">
        <f>C165</f>
        <v>653368.1</v>
      </c>
      <c r="D151" s="16">
        <f>D165</f>
        <v>932800.47</v>
      </c>
      <c r="E151" s="16">
        <f>E165</f>
        <v>189812</v>
      </c>
      <c r="F151" s="16">
        <f>F165</f>
        <v>108594</v>
      </c>
      <c r="G151" s="40">
        <f t="shared" si="7"/>
        <v>20.348617534465866</v>
      </c>
      <c r="H151" s="20">
        <f t="shared" si="8"/>
        <v>742988.47</v>
      </c>
    </row>
    <row r="152" spans="1:8" ht="25.5">
      <c r="A152" s="24" t="s">
        <v>73</v>
      </c>
      <c r="B152" s="3" t="s">
        <v>302</v>
      </c>
      <c r="C152" s="16">
        <f>C160+C166</f>
        <v>824500</v>
      </c>
      <c r="D152" s="16">
        <f>D160+D166</f>
        <v>4345500</v>
      </c>
      <c r="E152" s="16">
        <f>E160+E166</f>
        <v>0</v>
      </c>
      <c r="F152" s="16">
        <f>F160+F166</f>
        <v>0</v>
      </c>
      <c r="G152" s="40">
        <f t="shared" si="7"/>
        <v>0</v>
      </c>
      <c r="H152" s="20">
        <f t="shared" si="8"/>
        <v>4345500</v>
      </c>
    </row>
    <row r="153" spans="1:8" ht="38.25">
      <c r="A153" s="24" t="s">
        <v>119</v>
      </c>
      <c r="B153" s="3" t="s">
        <v>300</v>
      </c>
      <c r="C153" s="16">
        <f>C157</f>
        <v>976883</v>
      </c>
      <c r="D153" s="16">
        <f>D157</f>
        <v>976883</v>
      </c>
      <c r="E153" s="16">
        <f>E157</f>
        <v>976883</v>
      </c>
      <c r="F153" s="16">
        <f>F157</f>
        <v>485358</v>
      </c>
      <c r="G153" s="40">
        <f t="shared" si="7"/>
        <v>100</v>
      </c>
      <c r="H153" s="20">
        <f t="shared" si="8"/>
        <v>0</v>
      </c>
    </row>
    <row r="154" spans="1:8" ht="12.75">
      <c r="A154" s="35" t="s">
        <v>140</v>
      </c>
      <c r="B154" s="35" t="s">
        <v>141</v>
      </c>
      <c r="C154" s="37">
        <f>C155+C156+C157</f>
        <v>7134983</v>
      </c>
      <c r="D154" s="37">
        <f>D155+D156+D157</f>
        <v>7121383</v>
      </c>
      <c r="E154" s="37">
        <f>E155+E156+E157</f>
        <v>4356106.96</v>
      </c>
      <c r="F154" s="37">
        <f>F155+F156+F157</f>
        <v>3007801.27</v>
      </c>
      <c r="G154" s="41">
        <f t="shared" si="7"/>
        <v>61.169395888411</v>
      </c>
      <c r="H154" s="14">
        <f t="shared" si="8"/>
        <v>2765276.04</v>
      </c>
    </row>
    <row r="155" spans="1:8" ht="12.75">
      <c r="A155" s="3" t="s">
        <v>24</v>
      </c>
      <c r="B155" s="3" t="s">
        <v>142</v>
      </c>
      <c r="C155" s="3">
        <v>15000</v>
      </c>
      <c r="D155" s="16">
        <v>15000</v>
      </c>
      <c r="E155" s="16">
        <v>1474.56</v>
      </c>
      <c r="F155" s="3">
        <v>5343.27</v>
      </c>
      <c r="G155" s="40">
        <f t="shared" si="7"/>
        <v>9.830400000000001</v>
      </c>
      <c r="H155" s="20">
        <f t="shared" si="8"/>
        <v>13525.44</v>
      </c>
    </row>
    <row r="156" spans="1:8" ht="12.75">
      <c r="A156" s="3" t="s">
        <v>41</v>
      </c>
      <c r="B156" s="3" t="s">
        <v>143</v>
      </c>
      <c r="C156" s="3">
        <v>6143100</v>
      </c>
      <c r="D156" s="16">
        <v>6129500</v>
      </c>
      <c r="E156" s="3">
        <v>3377749.4</v>
      </c>
      <c r="F156" s="3">
        <v>2517100</v>
      </c>
      <c r="G156" s="40">
        <f t="shared" si="7"/>
        <v>55.10644261359001</v>
      </c>
      <c r="H156" s="20">
        <f t="shared" si="8"/>
        <v>2751750.6</v>
      </c>
    </row>
    <row r="157" spans="1:8" ht="38.25">
      <c r="A157" s="24" t="s">
        <v>119</v>
      </c>
      <c r="B157" s="3" t="s">
        <v>144</v>
      </c>
      <c r="C157" s="3">
        <v>976883</v>
      </c>
      <c r="D157" s="16">
        <v>976883</v>
      </c>
      <c r="E157" s="16">
        <v>976883</v>
      </c>
      <c r="F157" s="3">
        <v>485358</v>
      </c>
      <c r="G157" s="40">
        <f t="shared" si="7"/>
        <v>100</v>
      </c>
      <c r="H157" s="20">
        <f t="shared" si="8"/>
        <v>0</v>
      </c>
    </row>
    <row r="158" spans="1:8" ht="12.75">
      <c r="A158" s="35" t="s">
        <v>145</v>
      </c>
      <c r="B158" s="35" t="s">
        <v>146</v>
      </c>
      <c r="C158" s="37">
        <f>C159+C160</f>
        <v>807500</v>
      </c>
      <c r="D158" s="37">
        <f>D159+D160</f>
        <v>2932800</v>
      </c>
      <c r="E158" s="37">
        <f>E159+E160</f>
        <v>16260.4</v>
      </c>
      <c r="F158" s="37">
        <f>F159+F160+F161</f>
        <v>203450.29</v>
      </c>
      <c r="G158" s="41">
        <f t="shared" si="7"/>
        <v>0.5544326241134752</v>
      </c>
      <c r="H158" s="14">
        <f t="shared" si="8"/>
        <v>2916539.6</v>
      </c>
    </row>
    <row r="159" spans="1:8" ht="12.75">
      <c r="A159" s="3" t="s">
        <v>24</v>
      </c>
      <c r="B159" s="3" t="s">
        <v>147</v>
      </c>
      <c r="C159" s="3">
        <v>75000</v>
      </c>
      <c r="D159" s="16">
        <v>91300</v>
      </c>
      <c r="E159" s="3">
        <v>16260.4</v>
      </c>
      <c r="F159" s="3">
        <v>178622.29</v>
      </c>
      <c r="G159" s="40">
        <f t="shared" si="7"/>
        <v>17.809857612267248</v>
      </c>
      <c r="H159" s="20">
        <f t="shared" si="8"/>
        <v>75039.6</v>
      </c>
    </row>
    <row r="160" spans="1:8" ht="25.5">
      <c r="A160" s="24" t="s">
        <v>73</v>
      </c>
      <c r="B160" s="3" t="s">
        <v>148</v>
      </c>
      <c r="C160" s="3">
        <v>732500</v>
      </c>
      <c r="D160" s="16">
        <v>2841500</v>
      </c>
      <c r="E160" s="3">
        <v>0</v>
      </c>
      <c r="F160" s="3"/>
      <c r="G160" s="40">
        <f t="shared" si="7"/>
        <v>0</v>
      </c>
      <c r="H160" s="20">
        <f t="shared" si="8"/>
        <v>2841500</v>
      </c>
    </row>
    <row r="161" spans="1:8" ht="12.75">
      <c r="A161" s="3" t="s">
        <v>41</v>
      </c>
      <c r="B161" s="3" t="s">
        <v>334</v>
      </c>
      <c r="C161" s="3"/>
      <c r="D161" s="16"/>
      <c r="E161" s="3"/>
      <c r="F161" s="3">
        <v>24828</v>
      </c>
      <c r="G161" s="40" t="e">
        <f>E161/D161*100</f>
        <v>#DIV/0!</v>
      </c>
      <c r="H161" s="20">
        <f>D161-E161</f>
        <v>0</v>
      </c>
    </row>
    <row r="162" spans="1:8" ht="12.75">
      <c r="A162" s="35" t="s">
        <v>149</v>
      </c>
      <c r="B162" s="35" t="s">
        <v>150</v>
      </c>
      <c r="C162" s="37">
        <f>C163+C165+C166+C167</f>
        <v>5347181.399999999</v>
      </c>
      <c r="D162" s="37">
        <f>D163+D165+D166+D167</f>
        <v>8494458.77</v>
      </c>
      <c r="E162" s="37">
        <f>E163+E165+E166+E167</f>
        <v>1612798.49</v>
      </c>
      <c r="F162" s="37">
        <f>F163+F165+F166+F167+F164</f>
        <v>2542901.14</v>
      </c>
      <c r="G162" s="41">
        <f t="shared" si="7"/>
        <v>18.986477345630817</v>
      </c>
      <c r="H162" s="14">
        <f t="shared" si="8"/>
        <v>6881660.279999999</v>
      </c>
    </row>
    <row r="163" spans="1:8" ht="12.75">
      <c r="A163" s="3" t="s">
        <v>24</v>
      </c>
      <c r="B163" s="3" t="s">
        <v>151</v>
      </c>
      <c r="C163" s="3">
        <v>4598813.3</v>
      </c>
      <c r="D163" s="16">
        <v>6041658.3</v>
      </c>
      <c r="E163" s="16">
        <v>1422986.49</v>
      </c>
      <c r="F163" s="3">
        <v>2400479.14</v>
      </c>
      <c r="G163" s="40">
        <f t="shared" si="7"/>
        <v>23.552912451205657</v>
      </c>
      <c r="H163" s="20">
        <f t="shared" si="8"/>
        <v>4618671.81</v>
      </c>
    </row>
    <row r="164" spans="1:8" ht="12.75">
      <c r="A164" s="3" t="s">
        <v>41</v>
      </c>
      <c r="B164" s="3" t="s">
        <v>335</v>
      </c>
      <c r="C164" s="3"/>
      <c r="D164" s="16"/>
      <c r="E164" s="3"/>
      <c r="F164" s="3">
        <v>33303</v>
      </c>
      <c r="G164" s="40" t="e">
        <f>E164/D164*100</f>
        <v>#DIV/0!</v>
      </c>
      <c r="H164" s="20">
        <f>D164-E164</f>
        <v>0</v>
      </c>
    </row>
    <row r="165" spans="1:8" ht="12.75">
      <c r="A165" s="3" t="s">
        <v>29</v>
      </c>
      <c r="B165" s="3" t="s">
        <v>152</v>
      </c>
      <c r="C165" s="3">
        <v>653368.1</v>
      </c>
      <c r="D165" s="16">
        <v>932800.47</v>
      </c>
      <c r="E165" s="3">
        <v>189812</v>
      </c>
      <c r="F165" s="3">
        <v>108594</v>
      </c>
      <c r="G165" s="40">
        <f t="shared" si="7"/>
        <v>20.348617534465866</v>
      </c>
      <c r="H165" s="20">
        <f t="shared" si="8"/>
        <v>742988.47</v>
      </c>
    </row>
    <row r="166" spans="1:8" ht="25.5">
      <c r="A166" s="24" t="s">
        <v>73</v>
      </c>
      <c r="B166" s="3" t="s">
        <v>154</v>
      </c>
      <c r="C166" s="3">
        <v>92000</v>
      </c>
      <c r="D166" s="16">
        <v>1504000</v>
      </c>
      <c r="E166" s="3">
        <v>0</v>
      </c>
      <c r="F166" s="3"/>
      <c r="G166" s="40">
        <f t="shared" si="7"/>
        <v>0</v>
      </c>
      <c r="H166" s="20">
        <f t="shared" si="8"/>
        <v>1504000</v>
      </c>
    </row>
    <row r="167" spans="1:8" ht="12.75">
      <c r="A167" s="3" t="s">
        <v>26</v>
      </c>
      <c r="B167" s="3" t="s">
        <v>307</v>
      </c>
      <c r="C167" s="3">
        <v>3000</v>
      </c>
      <c r="D167" s="16">
        <v>16000</v>
      </c>
      <c r="E167" s="3">
        <v>0</v>
      </c>
      <c r="F167" s="3">
        <v>525</v>
      </c>
      <c r="G167" s="40">
        <f t="shared" si="7"/>
        <v>0</v>
      </c>
      <c r="H167" s="20">
        <f t="shared" si="8"/>
        <v>16000</v>
      </c>
    </row>
    <row r="168" spans="1:8" ht="12.75">
      <c r="A168" s="1" t="s">
        <v>155</v>
      </c>
      <c r="B168" s="1" t="s">
        <v>156</v>
      </c>
      <c r="C168" s="14">
        <f aca="true" t="shared" si="9" ref="C168:F169">C169</f>
        <v>60000</v>
      </c>
      <c r="D168" s="14">
        <f t="shared" si="9"/>
        <v>60000</v>
      </c>
      <c r="E168" s="14">
        <f t="shared" si="9"/>
        <v>0</v>
      </c>
      <c r="F168" s="14">
        <f t="shared" si="9"/>
        <v>0</v>
      </c>
      <c r="G168" s="41">
        <f t="shared" si="7"/>
        <v>0</v>
      </c>
      <c r="H168" s="14">
        <f t="shared" si="8"/>
        <v>60000</v>
      </c>
    </row>
    <row r="169" spans="1:8" ht="25.5">
      <c r="A169" s="36" t="s">
        <v>157</v>
      </c>
      <c r="B169" s="35" t="s">
        <v>158</v>
      </c>
      <c r="C169" s="37">
        <f t="shared" si="9"/>
        <v>60000</v>
      </c>
      <c r="D169" s="37">
        <f t="shared" si="9"/>
        <v>60000</v>
      </c>
      <c r="E169" s="37">
        <f t="shared" si="9"/>
        <v>0</v>
      </c>
      <c r="F169" s="37">
        <f t="shared" si="9"/>
        <v>0</v>
      </c>
      <c r="G169" s="41">
        <f t="shared" si="7"/>
        <v>0</v>
      </c>
      <c r="H169" s="14">
        <f t="shared" si="8"/>
        <v>60000</v>
      </c>
    </row>
    <row r="170" spans="1:8" ht="12.75">
      <c r="A170" s="3" t="s">
        <v>26</v>
      </c>
      <c r="B170" s="3" t="s">
        <v>159</v>
      </c>
      <c r="C170" s="3">
        <v>60000</v>
      </c>
      <c r="D170" s="16">
        <v>60000</v>
      </c>
      <c r="E170" s="3">
        <v>0</v>
      </c>
      <c r="F170" s="3"/>
      <c r="G170" s="40">
        <f t="shared" si="7"/>
        <v>0</v>
      </c>
      <c r="H170" s="20">
        <f t="shared" si="8"/>
        <v>60000</v>
      </c>
    </row>
    <row r="171" spans="1:8" ht="12.75">
      <c r="A171" s="1" t="s">
        <v>160</v>
      </c>
      <c r="B171" s="1" t="s">
        <v>161</v>
      </c>
      <c r="C171" s="14">
        <f>C172+C176+C177+C178+C181</f>
        <v>188095425</v>
      </c>
      <c r="D171" s="14">
        <f>D172+D176+D177+D178+D181</f>
        <v>210509388.84</v>
      </c>
      <c r="E171" s="14">
        <f>E172+E176+E177+E178+E181</f>
        <v>72252338.79999998</v>
      </c>
      <c r="F171" s="14">
        <f>F172+F176+F177+F178+F181</f>
        <v>68085543.92999999</v>
      </c>
      <c r="G171" s="41">
        <f t="shared" si="7"/>
        <v>34.32262057200507</v>
      </c>
      <c r="H171" s="14">
        <f t="shared" si="8"/>
        <v>138257050.04000002</v>
      </c>
    </row>
    <row r="172" spans="1:8" ht="12.75">
      <c r="A172" s="31" t="s">
        <v>13</v>
      </c>
      <c r="B172" s="3" t="s">
        <v>288</v>
      </c>
      <c r="C172" s="16">
        <f>C173+C174+C175</f>
        <v>10890300</v>
      </c>
      <c r="D172" s="16">
        <f>D173+D174+D175</f>
        <v>10890300</v>
      </c>
      <c r="E172" s="16">
        <f>E173+E174+E175</f>
        <v>3992579.2699999996</v>
      </c>
      <c r="F172" s="16">
        <f>F173+F174+F175</f>
        <v>2804572.1999999997</v>
      </c>
      <c r="G172" s="40">
        <f t="shared" si="7"/>
        <v>36.661793247201636</v>
      </c>
      <c r="H172" s="20">
        <f t="shared" si="8"/>
        <v>6897720.73</v>
      </c>
    </row>
    <row r="173" spans="1:8" ht="12.75">
      <c r="A173" s="13" t="s">
        <v>15</v>
      </c>
      <c r="B173" s="3" t="s">
        <v>284</v>
      </c>
      <c r="C173" s="16">
        <f>C204+C207</f>
        <v>8454000</v>
      </c>
      <c r="D173" s="16">
        <f aca="true" t="shared" si="10" ref="D173:F174">D204+D207</f>
        <v>8454000</v>
      </c>
      <c r="E173" s="16">
        <f t="shared" si="10"/>
        <v>2995911.2199999997</v>
      </c>
      <c r="F173" s="16">
        <f t="shared" si="10"/>
        <v>2519576.53</v>
      </c>
      <c r="G173" s="40">
        <f t="shared" si="7"/>
        <v>35.4377953631417</v>
      </c>
      <c r="H173" s="20">
        <f t="shared" si="8"/>
        <v>5458088.78</v>
      </c>
    </row>
    <row r="174" spans="1:8" ht="12.75">
      <c r="A174" s="13" t="s">
        <v>17</v>
      </c>
      <c r="B174" s="3" t="s">
        <v>285</v>
      </c>
      <c r="C174" s="16">
        <f>C205+C208</f>
        <v>2434300</v>
      </c>
      <c r="D174" s="16">
        <f t="shared" si="10"/>
        <v>2434300</v>
      </c>
      <c r="E174" s="16">
        <f t="shared" si="10"/>
        <v>996668.05</v>
      </c>
      <c r="F174" s="16">
        <f t="shared" si="10"/>
        <v>284995.67</v>
      </c>
      <c r="G174" s="40">
        <f t="shared" si="7"/>
        <v>40.94269605225322</v>
      </c>
      <c r="H174" s="20">
        <f t="shared" si="8"/>
        <v>1437631.95</v>
      </c>
    </row>
    <row r="175" spans="1:8" ht="12.75">
      <c r="A175" s="32" t="s">
        <v>36</v>
      </c>
      <c r="B175" s="3" t="s">
        <v>287</v>
      </c>
      <c r="C175" s="16">
        <f>C209</f>
        <v>2000</v>
      </c>
      <c r="D175" s="16">
        <f>D209</f>
        <v>2000</v>
      </c>
      <c r="E175" s="16">
        <f>E209</f>
        <v>0</v>
      </c>
      <c r="F175" s="16">
        <f>F209</f>
        <v>0</v>
      </c>
      <c r="G175" s="40">
        <f t="shared" si="7"/>
        <v>0</v>
      </c>
      <c r="H175" s="20">
        <f t="shared" si="8"/>
        <v>2000</v>
      </c>
    </row>
    <row r="176" spans="1:8" ht="12.75">
      <c r="A176" s="32" t="s">
        <v>24</v>
      </c>
      <c r="B176" s="3" t="s">
        <v>286</v>
      </c>
      <c r="C176" s="16">
        <f>C194+C210</f>
        <v>225200</v>
      </c>
      <c r="D176" s="16">
        <f>D194+D210</f>
        <v>419394.48</v>
      </c>
      <c r="E176" s="16">
        <f>E194+E210</f>
        <v>159201.08</v>
      </c>
      <c r="F176" s="16">
        <f>F194+F210+F187</f>
        <v>550634.52</v>
      </c>
      <c r="G176" s="40">
        <f t="shared" si="7"/>
        <v>37.95974615593414</v>
      </c>
      <c r="H176" s="20">
        <f t="shared" si="8"/>
        <v>260193.4</v>
      </c>
    </row>
    <row r="177" spans="1:8" ht="12.75">
      <c r="A177" s="32" t="s">
        <v>26</v>
      </c>
      <c r="B177" s="3" t="s">
        <v>289</v>
      </c>
      <c r="C177" s="16">
        <f>C195+C211+C214</f>
        <v>540025</v>
      </c>
      <c r="D177" s="16">
        <f>D195+D211+D214</f>
        <v>562955</v>
      </c>
      <c r="E177" s="16">
        <f>E195+E211+E214</f>
        <v>188069.83000000002</v>
      </c>
      <c r="F177" s="16">
        <f>F195+F211+F214</f>
        <v>130058.15</v>
      </c>
      <c r="G177" s="40">
        <f t="shared" si="7"/>
        <v>33.40761339716319</v>
      </c>
      <c r="H177" s="20">
        <f t="shared" si="8"/>
        <v>374885.17</v>
      </c>
    </row>
    <row r="178" spans="1:8" ht="12.75">
      <c r="A178" s="32" t="s">
        <v>28</v>
      </c>
      <c r="B178" s="3" t="s">
        <v>290</v>
      </c>
      <c r="C178" s="16">
        <f>C179+C180</f>
        <v>5292600</v>
      </c>
      <c r="D178" s="16">
        <f>D179+D180</f>
        <v>27350405.52</v>
      </c>
      <c r="E178" s="16">
        <f>E179+E180</f>
        <v>374480.78</v>
      </c>
      <c r="F178" s="16">
        <f>F179+F180</f>
        <v>590178.98</v>
      </c>
      <c r="G178" s="40">
        <f t="shared" si="7"/>
        <v>1.3691964447333724</v>
      </c>
      <c r="H178" s="20">
        <f t="shared" si="8"/>
        <v>26975924.74</v>
      </c>
    </row>
    <row r="179" spans="1:8" ht="12.75">
      <c r="A179" s="32" t="s">
        <v>41</v>
      </c>
      <c r="B179" s="3" t="s">
        <v>291</v>
      </c>
      <c r="C179" s="16">
        <f>C183+C188+C197</f>
        <v>5175400</v>
      </c>
      <c r="D179" s="16">
        <f>D183+D188+D197</f>
        <v>26826400</v>
      </c>
      <c r="E179" s="16">
        <f>E183+E188+E197</f>
        <v>0</v>
      </c>
      <c r="F179" s="16">
        <f>F183+F188+F197</f>
        <v>27790</v>
      </c>
      <c r="G179" s="40">
        <f t="shared" si="7"/>
        <v>0</v>
      </c>
      <c r="H179" s="20">
        <f t="shared" si="8"/>
        <v>26826400</v>
      </c>
    </row>
    <row r="180" spans="1:8" ht="12.75">
      <c r="A180" s="32" t="s">
        <v>29</v>
      </c>
      <c r="B180" s="3" t="s">
        <v>292</v>
      </c>
      <c r="C180" s="16">
        <f>C198+C213</f>
        <v>117200</v>
      </c>
      <c r="D180" s="16">
        <f>D198+D213</f>
        <v>524005.52</v>
      </c>
      <c r="E180" s="16">
        <f>E198+E213</f>
        <v>374480.78</v>
      </c>
      <c r="F180" s="16">
        <f>F198+F213</f>
        <v>562388.98</v>
      </c>
      <c r="G180" s="40">
        <f t="shared" si="7"/>
        <v>71.46504487204639</v>
      </c>
      <c r="H180" s="20">
        <f t="shared" si="8"/>
        <v>149524.74</v>
      </c>
    </row>
    <row r="181" spans="1:8" ht="25.5">
      <c r="A181" s="24" t="s">
        <v>73</v>
      </c>
      <c r="B181" s="3" t="s">
        <v>293</v>
      </c>
      <c r="C181" s="16">
        <f>C184+C185+C189+C190+C191+C192+C199+C200+C201</f>
        <v>171147300</v>
      </c>
      <c r="D181" s="16">
        <f>D184+D185+D189+D190+D191+D192+D199+D200+D201</f>
        <v>171286333.84</v>
      </c>
      <c r="E181" s="16">
        <f>E184+E185+E189+E190+E191+E192+E199+E200+E201</f>
        <v>67538007.83999999</v>
      </c>
      <c r="F181" s="16">
        <f>F184+F185+F189+F190+F191+F192+F199+F200</f>
        <v>64010100.08</v>
      </c>
      <c r="G181" s="40">
        <f t="shared" si="7"/>
        <v>39.42988697690722</v>
      </c>
      <c r="H181" s="20">
        <f t="shared" si="8"/>
        <v>103748326.00000001</v>
      </c>
    </row>
    <row r="182" spans="1:8" ht="12.75">
      <c r="A182" s="35" t="s">
        <v>162</v>
      </c>
      <c r="B182" s="35" t="s">
        <v>163</v>
      </c>
      <c r="C182" s="37">
        <f>C183+C184+C185</f>
        <v>23489800</v>
      </c>
      <c r="D182" s="37">
        <f>D183+D184+D185</f>
        <v>45200800</v>
      </c>
      <c r="E182" s="37">
        <f>E183+E184+E185</f>
        <v>9933299.91</v>
      </c>
      <c r="F182" s="37">
        <f>F183+F184+F185</f>
        <v>9618616.37</v>
      </c>
      <c r="G182" s="41">
        <f t="shared" si="7"/>
        <v>21.975938279853455</v>
      </c>
      <c r="H182" s="14">
        <f t="shared" si="8"/>
        <v>35267500.09</v>
      </c>
    </row>
    <row r="183" spans="1:8" ht="12.75">
      <c r="A183" s="3" t="s">
        <v>41</v>
      </c>
      <c r="B183" s="3" t="s">
        <v>164</v>
      </c>
      <c r="C183" s="3">
        <v>3300400</v>
      </c>
      <c r="D183" s="47">
        <v>24941400</v>
      </c>
      <c r="E183" s="47">
        <v>0</v>
      </c>
      <c r="F183" s="3"/>
      <c r="G183" s="40">
        <f t="shared" si="7"/>
        <v>0</v>
      </c>
      <c r="H183" s="20">
        <f t="shared" si="8"/>
        <v>24941400</v>
      </c>
    </row>
    <row r="184" spans="1:8" ht="25.5">
      <c r="A184" s="24" t="s">
        <v>73</v>
      </c>
      <c r="B184" s="3" t="s">
        <v>165</v>
      </c>
      <c r="C184" s="3">
        <v>20139400</v>
      </c>
      <c r="D184" s="47">
        <v>20139400</v>
      </c>
      <c r="E184" s="47">
        <v>9933299.91</v>
      </c>
      <c r="F184" s="3">
        <v>9618616.37</v>
      </c>
      <c r="G184" s="40">
        <f t="shared" si="7"/>
        <v>49.32272019027379</v>
      </c>
      <c r="H184" s="20">
        <f t="shared" si="8"/>
        <v>10206100.09</v>
      </c>
    </row>
    <row r="185" spans="1:8" ht="25.5">
      <c r="A185" s="24" t="s">
        <v>73</v>
      </c>
      <c r="B185" s="3" t="s">
        <v>166</v>
      </c>
      <c r="C185" s="3">
        <v>50000</v>
      </c>
      <c r="D185" s="47">
        <v>120000</v>
      </c>
      <c r="E185" s="47">
        <v>0</v>
      </c>
      <c r="F185" s="3"/>
      <c r="G185" s="40">
        <f t="shared" si="7"/>
        <v>0</v>
      </c>
      <c r="H185" s="20">
        <f t="shared" si="8"/>
        <v>120000</v>
      </c>
    </row>
    <row r="186" spans="1:8" ht="12.75">
      <c r="A186" s="35" t="s">
        <v>167</v>
      </c>
      <c r="B186" s="35" t="s">
        <v>168</v>
      </c>
      <c r="C186" s="37">
        <f>C188+C189+C190+C191+C192</f>
        <v>151061300</v>
      </c>
      <c r="D186" s="37">
        <f>D188+D189+D190+D191+D192</f>
        <v>150955633.84</v>
      </c>
      <c r="E186" s="37">
        <f>E188+E189+E190+E191+E192</f>
        <v>57233034.85</v>
      </c>
      <c r="F186" s="37">
        <f>F188+F189+F190+F191+F192+F187</f>
        <v>54449736.67</v>
      </c>
      <c r="G186" s="41">
        <f t="shared" si="7"/>
        <v>37.91381175654703</v>
      </c>
      <c r="H186" s="14">
        <f t="shared" si="8"/>
        <v>93722598.99000001</v>
      </c>
    </row>
    <row r="187" spans="1:8" ht="12.75">
      <c r="A187" s="32" t="s">
        <v>24</v>
      </c>
      <c r="B187" s="3" t="s">
        <v>336</v>
      </c>
      <c r="C187" s="3"/>
      <c r="D187" s="16"/>
      <c r="E187" s="16"/>
      <c r="F187" s="16">
        <v>356086.96</v>
      </c>
      <c r="G187" s="40" t="e">
        <f>E187/D187*100</f>
        <v>#DIV/0!</v>
      </c>
      <c r="H187" s="20">
        <f>D187-E187</f>
        <v>0</v>
      </c>
    </row>
    <row r="188" spans="1:8" ht="12.75">
      <c r="A188" s="3" t="s">
        <v>41</v>
      </c>
      <c r="B188" s="3" t="s">
        <v>169</v>
      </c>
      <c r="C188" s="3">
        <v>1865000</v>
      </c>
      <c r="D188" s="47">
        <v>1865000</v>
      </c>
      <c r="E188" s="47">
        <v>0</v>
      </c>
      <c r="F188" s="3"/>
      <c r="G188" s="40">
        <f t="shared" si="7"/>
        <v>0</v>
      </c>
      <c r="H188" s="20">
        <f t="shared" si="8"/>
        <v>1865000</v>
      </c>
    </row>
    <row r="189" spans="1:8" ht="25.5">
      <c r="A189" s="24" t="s">
        <v>73</v>
      </c>
      <c r="B189" s="3" t="s">
        <v>170</v>
      </c>
      <c r="C189" s="3">
        <v>94774700</v>
      </c>
      <c r="D189" s="47">
        <v>94861633.84</v>
      </c>
      <c r="E189" s="47">
        <v>38563982.42</v>
      </c>
      <c r="F189" s="3">
        <v>54093649.71</v>
      </c>
      <c r="G189" s="40">
        <f t="shared" si="7"/>
        <v>40.65287604580436</v>
      </c>
      <c r="H189" s="20">
        <f t="shared" si="8"/>
        <v>56297651.42</v>
      </c>
    </row>
    <row r="190" spans="1:8" ht="25.5">
      <c r="A190" s="24" t="s">
        <v>73</v>
      </c>
      <c r="B190" s="3" t="s">
        <v>171</v>
      </c>
      <c r="C190" s="3">
        <v>8946900</v>
      </c>
      <c r="D190" s="47">
        <v>7107500</v>
      </c>
      <c r="E190" s="47">
        <v>1813413.54</v>
      </c>
      <c r="F190" s="3"/>
      <c r="G190" s="40">
        <f t="shared" si="7"/>
        <v>25.514084277172</v>
      </c>
      <c r="H190" s="20">
        <f t="shared" si="8"/>
        <v>5294086.46</v>
      </c>
    </row>
    <row r="191" spans="1:8" ht="25.5">
      <c r="A191" s="24" t="s">
        <v>73</v>
      </c>
      <c r="B191" s="3" t="s">
        <v>172</v>
      </c>
      <c r="C191" s="47">
        <v>41113200</v>
      </c>
      <c r="D191" s="47">
        <v>41113200</v>
      </c>
      <c r="E191" s="47">
        <v>14937743.89</v>
      </c>
      <c r="F191" s="3"/>
      <c r="G191" s="40">
        <f t="shared" si="7"/>
        <v>36.33320658571943</v>
      </c>
      <c r="H191" s="20">
        <f t="shared" si="8"/>
        <v>26175456.11</v>
      </c>
    </row>
    <row r="192" spans="1:8" ht="25.5">
      <c r="A192" s="24" t="s">
        <v>73</v>
      </c>
      <c r="B192" s="3" t="s">
        <v>173</v>
      </c>
      <c r="C192" s="3">
        <v>4361500</v>
      </c>
      <c r="D192" s="47">
        <v>6008300</v>
      </c>
      <c r="E192" s="47">
        <v>1917895</v>
      </c>
      <c r="F192" s="3"/>
      <c r="G192" s="40">
        <f t="shared" si="7"/>
        <v>31.920759615864718</v>
      </c>
      <c r="H192" s="20">
        <f t="shared" si="8"/>
        <v>4090405</v>
      </c>
    </row>
    <row r="193" spans="1:8" ht="12.75">
      <c r="A193" s="35" t="s">
        <v>174</v>
      </c>
      <c r="B193" s="35" t="s">
        <v>175</v>
      </c>
      <c r="C193" s="37">
        <f>C194+C195+C196+C199+C200+C201</f>
        <v>2190625</v>
      </c>
      <c r="D193" s="37">
        <f>D194+D195+D196+D199+D200+D201</f>
        <v>2377255</v>
      </c>
      <c r="E193" s="37">
        <f>E194+E195+E196+E199+E200+E201</f>
        <v>560447.76</v>
      </c>
      <c r="F193" s="37">
        <f>F194+F195+F196+F199+F200</f>
        <v>449778.52</v>
      </c>
      <c r="G193" s="41">
        <f t="shared" si="7"/>
        <v>23.575416183791813</v>
      </c>
      <c r="H193" s="14">
        <f t="shared" si="8"/>
        <v>1816807.24</v>
      </c>
    </row>
    <row r="194" spans="1:8" ht="12.75">
      <c r="A194" s="3" t="s">
        <v>24</v>
      </c>
      <c r="B194" s="3" t="s">
        <v>176</v>
      </c>
      <c r="C194" s="3">
        <v>89000</v>
      </c>
      <c r="D194" s="47">
        <v>93000</v>
      </c>
      <c r="E194" s="47">
        <v>32017.4</v>
      </c>
      <c r="F194" s="3">
        <v>20759.6</v>
      </c>
      <c r="G194" s="40">
        <f t="shared" si="7"/>
        <v>34.42731182795699</v>
      </c>
      <c r="H194" s="20">
        <f t="shared" si="8"/>
        <v>60982.6</v>
      </c>
    </row>
    <row r="195" spans="1:8" ht="12.75">
      <c r="A195" s="3" t="s">
        <v>26</v>
      </c>
      <c r="B195" s="3" t="s">
        <v>177</v>
      </c>
      <c r="C195" s="3">
        <v>237025</v>
      </c>
      <c r="D195" s="47">
        <v>234955</v>
      </c>
      <c r="E195" s="47">
        <v>123735</v>
      </c>
      <c r="F195" s="3">
        <v>75599.92</v>
      </c>
      <c r="G195" s="40">
        <f t="shared" si="7"/>
        <v>52.66327594645783</v>
      </c>
      <c r="H195" s="20">
        <f t="shared" si="8"/>
        <v>111220</v>
      </c>
    </row>
    <row r="196" spans="1:8" ht="12.75">
      <c r="A196" s="3" t="s">
        <v>28</v>
      </c>
      <c r="B196" s="3" t="s">
        <v>178</v>
      </c>
      <c r="C196" s="47">
        <f>C197+C198</f>
        <v>103000</v>
      </c>
      <c r="D196" s="47">
        <f>D197+D198</f>
        <v>113000</v>
      </c>
      <c r="E196" s="47">
        <f>E197+E198</f>
        <v>33022.28</v>
      </c>
      <c r="F196" s="16">
        <f>F197+F198</f>
        <v>55585</v>
      </c>
      <c r="G196" s="40">
        <f t="shared" si="7"/>
        <v>29.223256637168138</v>
      </c>
      <c r="H196" s="20">
        <f t="shared" si="8"/>
        <v>79977.72</v>
      </c>
    </row>
    <row r="197" spans="1:8" ht="12.75">
      <c r="A197" s="3" t="s">
        <v>41</v>
      </c>
      <c r="B197" s="3" t="s">
        <v>179</v>
      </c>
      <c r="C197" s="3">
        <v>10000</v>
      </c>
      <c r="D197" s="47">
        <v>20000</v>
      </c>
      <c r="E197" s="47">
        <v>0</v>
      </c>
      <c r="F197" s="3">
        <v>27790</v>
      </c>
      <c r="G197" s="40">
        <f t="shared" si="7"/>
        <v>0</v>
      </c>
      <c r="H197" s="20">
        <f t="shared" si="8"/>
        <v>20000</v>
      </c>
    </row>
    <row r="198" spans="1:8" ht="12.75">
      <c r="A198" s="3" t="s">
        <v>29</v>
      </c>
      <c r="B198" s="3" t="s">
        <v>180</v>
      </c>
      <c r="C198" s="3">
        <v>93000</v>
      </c>
      <c r="D198" s="47">
        <v>93000</v>
      </c>
      <c r="E198" s="47">
        <v>33022.28</v>
      </c>
      <c r="F198" s="3">
        <v>27795</v>
      </c>
      <c r="G198" s="40">
        <f t="shared" si="7"/>
        <v>35.507827956989246</v>
      </c>
      <c r="H198" s="20">
        <f t="shared" si="8"/>
        <v>59977.72</v>
      </c>
    </row>
    <row r="199" spans="1:8" ht="25.5">
      <c r="A199" s="24" t="s">
        <v>73</v>
      </c>
      <c r="B199" s="3" t="s">
        <v>181</v>
      </c>
      <c r="C199" s="3">
        <v>870000</v>
      </c>
      <c r="D199" s="47">
        <v>1108500</v>
      </c>
      <c r="E199" s="47">
        <v>368183.28</v>
      </c>
      <c r="F199" s="3">
        <v>297834</v>
      </c>
      <c r="G199" s="40">
        <f t="shared" si="7"/>
        <v>33.21454939106901</v>
      </c>
      <c r="H199" s="20">
        <f t="shared" si="8"/>
        <v>740316.72</v>
      </c>
    </row>
    <row r="200" spans="1:8" ht="25.5">
      <c r="A200" s="24" t="s">
        <v>73</v>
      </c>
      <c r="B200" s="3" t="s">
        <v>182</v>
      </c>
      <c r="C200" s="3">
        <v>891600</v>
      </c>
      <c r="D200" s="47">
        <v>772800</v>
      </c>
      <c r="E200" s="47">
        <v>3489.8</v>
      </c>
      <c r="F200" s="3"/>
      <c r="G200" s="40">
        <f t="shared" si="7"/>
        <v>0.4515786749482402</v>
      </c>
      <c r="H200" s="20">
        <f t="shared" si="8"/>
        <v>769310.2</v>
      </c>
    </row>
    <row r="201" spans="1:8" ht="25.5">
      <c r="A201" s="24" t="s">
        <v>73</v>
      </c>
      <c r="B201" s="3" t="s">
        <v>322</v>
      </c>
      <c r="C201" s="3"/>
      <c r="D201" s="47">
        <v>55000</v>
      </c>
      <c r="E201" s="47"/>
      <c r="F201" s="47"/>
      <c r="G201" s="40"/>
      <c r="H201" s="43"/>
    </row>
    <row r="202" spans="1:8" ht="12.75">
      <c r="A202" s="35" t="s">
        <v>183</v>
      </c>
      <c r="B202" s="35" t="s">
        <v>184</v>
      </c>
      <c r="C202" s="37">
        <f>C203+C206+C210+C211+C212+C214</f>
        <v>11353700</v>
      </c>
      <c r="D202" s="37">
        <f>D203+D206+D210+D211+D212+D214</f>
        <v>11975700</v>
      </c>
      <c r="E202" s="37">
        <f>E203+E206+E210+E211+E212+E214</f>
        <v>4525556.28</v>
      </c>
      <c r="F202" s="37">
        <f>F203+F206+F210+F211+F212+F214</f>
        <v>3567412.3699999996</v>
      </c>
      <c r="G202" s="41">
        <f t="shared" si="7"/>
        <v>37.7894927227636</v>
      </c>
      <c r="H202" s="14">
        <f t="shared" si="8"/>
        <v>7450143.72</v>
      </c>
    </row>
    <row r="203" spans="1:8" ht="12.75">
      <c r="A203" s="24" t="s">
        <v>13</v>
      </c>
      <c r="B203" s="3" t="s">
        <v>185</v>
      </c>
      <c r="C203" s="47">
        <f>C204+C205</f>
        <v>8995000</v>
      </c>
      <c r="D203" s="47">
        <f>D204+D205</f>
        <v>8995000</v>
      </c>
      <c r="E203" s="47">
        <f>E204+E205</f>
        <v>3410657.21</v>
      </c>
      <c r="F203" s="16">
        <f>F204+F205</f>
        <v>2804572.1999999997</v>
      </c>
      <c r="G203" s="40">
        <f t="shared" si="7"/>
        <v>37.91725636464703</v>
      </c>
      <c r="H203" s="20">
        <f t="shared" si="8"/>
        <v>5584342.79</v>
      </c>
    </row>
    <row r="204" spans="1:8" ht="12.75">
      <c r="A204" s="3" t="s">
        <v>15</v>
      </c>
      <c r="B204" s="3" t="s">
        <v>186</v>
      </c>
      <c r="C204" s="47">
        <v>7000000</v>
      </c>
      <c r="D204" s="47">
        <v>7000000</v>
      </c>
      <c r="E204" s="47">
        <v>2518672.57</v>
      </c>
      <c r="F204" s="3">
        <v>2519576.53</v>
      </c>
      <c r="G204" s="40">
        <f t="shared" si="7"/>
        <v>35.981036714285715</v>
      </c>
      <c r="H204" s="20">
        <f t="shared" si="8"/>
        <v>4481327.43</v>
      </c>
    </row>
    <row r="205" spans="1:8" ht="12.75">
      <c r="A205" s="3" t="s">
        <v>17</v>
      </c>
      <c r="B205" s="3" t="s">
        <v>187</v>
      </c>
      <c r="C205" s="47">
        <v>1995000</v>
      </c>
      <c r="D205" s="47">
        <v>1995000</v>
      </c>
      <c r="E205" s="47">
        <v>891984.64</v>
      </c>
      <c r="F205" s="3">
        <v>284995.67</v>
      </c>
      <c r="G205" s="40">
        <f t="shared" si="7"/>
        <v>44.71100952380952</v>
      </c>
      <c r="H205" s="20">
        <f t="shared" si="8"/>
        <v>1103015.3599999999</v>
      </c>
    </row>
    <row r="206" spans="1:8" ht="12.75">
      <c r="A206" s="24" t="s">
        <v>13</v>
      </c>
      <c r="B206" s="3" t="s">
        <v>188</v>
      </c>
      <c r="C206" s="47">
        <f>C207+C208+C209</f>
        <v>1895300</v>
      </c>
      <c r="D206" s="47">
        <f>D207+D208+D209</f>
        <v>1895300</v>
      </c>
      <c r="E206" s="47">
        <f>E207+E208+E209</f>
        <v>581922.06</v>
      </c>
      <c r="F206" s="16">
        <f>F207+F208+F209</f>
        <v>0</v>
      </c>
      <c r="G206" s="40">
        <f t="shared" si="7"/>
        <v>30.703427425737353</v>
      </c>
      <c r="H206" s="20">
        <f t="shared" si="8"/>
        <v>1313377.94</v>
      </c>
    </row>
    <row r="207" spans="1:8" ht="12.75">
      <c r="A207" s="3" t="s">
        <v>15</v>
      </c>
      <c r="B207" s="3" t="s">
        <v>189</v>
      </c>
      <c r="C207" s="47">
        <v>1454000</v>
      </c>
      <c r="D207" s="47">
        <v>1454000</v>
      </c>
      <c r="E207" s="47">
        <v>477238.65</v>
      </c>
      <c r="F207" s="3"/>
      <c r="G207" s="40">
        <f t="shared" si="7"/>
        <v>32.82246561210454</v>
      </c>
      <c r="H207" s="20">
        <f t="shared" si="8"/>
        <v>976761.35</v>
      </c>
    </row>
    <row r="208" spans="1:8" ht="12.75">
      <c r="A208" s="3" t="s">
        <v>17</v>
      </c>
      <c r="B208" s="3" t="s">
        <v>190</v>
      </c>
      <c r="C208" s="47">
        <v>439300</v>
      </c>
      <c r="D208" s="47">
        <v>439300</v>
      </c>
      <c r="E208" s="47">
        <v>104683.41</v>
      </c>
      <c r="F208" s="3"/>
      <c r="G208" s="40">
        <f t="shared" si="7"/>
        <v>23.82959480992488</v>
      </c>
      <c r="H208" s="20">
        <f t="shared" si="8"/>
        <v>334616.58999999997</v>
      </c>
    </row>
    <row r="209" spans="1:8" ht="12.75">
      <c r="A209" s="3" t="s">
        <v>36</v>
      </c>
      <c r="B209" s="3" t="s">
        <v>191</v>
      </c>
      <c r="C209" s="47">
        <v>2000</v>
      </c>
      <c r="D209" s="47">
        <v>2000</v>
      </c>
      <c r="E209" s="47">
        <v>0</v>
      </c>
      <c r="F209" s="3"/>
      <c r="G209" s="40">
        <f t="shared" si="7"/>
        <v>0</v>
      </c>
      <c r="H209" s="20">
        <f t="shared" si="8"/>
        <v>2000</v>
      </c>
    </row>
    <row r="210" spans="1:8" ht="12.75">
      <c r="A210" s="3" t="s">
        <v>24</v>
      </c>
      <c r="B210" s="3" t="s">
        <v>192</v>
      </c>
      <c r="C210" s="47">
        <v>136200</v>
      </c>
      <c r="D210" s="47">
        <v>326394.48</v>
      </c>
      <c r="E210" s="47">
        <v>127183.68</v>
      </c>
      <c r="F210" s="3">
        <v>173787.96</v>
      </c>
      <c r="G210" s="40">
        <f t="shared" si="7"/>
        <v>38.96624722329863</v>
      </c>
      <c r="H210" s="20">
        <f t="shared" si="8"/>
        <v>199210.8</v>
      </c>
    </row>
    <row r="211" spans="1:8" ht="12.75">
      <c r="A211" s="3" t="s">
        <v>26</v>
      </c>
      <c r="B211" s="3" t="s">
        <v>193</v>
      </c>
      <c r="C211" s="47">
        <v>290000</v>
      </c>
      <c r="D211" s="47">
        <v>290000</v>
      </c>
      <c r="E211" s="47">
        <v>37413.94</v>
      </c>
      <c r="F211" s="3">
        <v>54458.23</v>
      </c>
      <c r="G211" s="40">
        <f t="shared" si="7"/>
        <v>12.901358620689656</v>
      </c>
      <c r="H211" s="20">
        <f t="shared" si="8"/>
        <v>252586.06</v>
      </c>
    </row>
    <row r="212" spans="1:8" ht="12.75">
      <c r="A212" s="3" t="s">
        <v>28</v>
      </c>
      <c r="B212" s="3" t="s">
        <v>194</v>
      </c>
      <c r="C212" s="47">
        <f>C213</f>
        <v>24200</v>
      </c>
      <c r="D212" s="47">
        <f>D213</f>
        <v>431005.52</v>
      </c>
      <c r="E212" s="47">
        <f>E213</f>
        <v>341458.5</v>
      </c>
      <c r="F212" s="16">
        <f>F213</f>
        <v>534593.98</v>
      </c>
      <c r="G212" s="40">
        <f aca="true" t="shared" si="11" ref="G212:G280">E212/D212*100</f>
        <v>79.2236953252942</v>
      </c>
      <c r="H212" s="20">
        <f aca="true" t="shared" si="12" ref="H212:H280">D212-E212</f>
        <v>89547.02000000002</v>
      </c>
    </row>
    <row r="213" spans="1:8" ht="12.75">
      <c r="A213" s="3" t="s">
        <v>29</v>
      </c>
      <c r="B213" s="3" t="s">
        <v>195</v>
      </c>
      <c r="C213" s="47">
        <v>24200</v>
      </c>
      <c r="D213" s="47">
        <v>431005.52</v>
      </c>
      <c r="E213" s="47">
        <v>341458.5</v>
      </c>
      <c r="F213" s="3">
        <v>534593.98</v>
      </c>
      <c r="G213" s="40">
        <f t="shared" si="11"/>
        <v>79.2236953252942</v>
      </c>
      <c r="H213" s="20">
        <f t="shared" si="12"/>
        <v>89547.02000000002</v>
      </c>
    </row>
    <row r="214" spans="1:8" ht="12.75">
      <c r="A214" s="3" t="s">
        <v>26</v>
      </c>
      <c r="B214" s="3" t="s">
        <v>196</v>
      </c>
      <c r="C214" s="47">
        <v>13000</v>
      </c>
      <c r="D214" s="47">
        <v>38000</v>
      </c>
      <c r="E214" s="47">
        <v>26920.89</v>
      </c>
      <c r="F214" s="3"/>
      <c r="G214" s="40">
        <f t="shared" si="11"/>
        <v>70.84444736842104</v>
      </c>
      <c r="H214" s="20">
        <f t="shared" si="12"/>
        <v>11079.11</v>
      </c>
    </row>
    <row r="215" spans="1:8" ht="12.75">
      <c r="A215" s="1" t="s">
        <v>197</v>
      </c>
      <c r="B215" s="1" t="s">
        <v>198</v>
      </c>
      <c r="C215" s="14">
        <f>C216+C220+C221+C222+C225</f>
        <v>40555000</v>
      </c>
      <c r="D215" s="14">
        <f>D216+D220+D221+D222+D225</f>
        <v>40561953</v>
      </c>
      <c r="E215" s="14">
        <f>E216+E220+E221+E222+E225</f>
        <v>14115080.259999998</v>
      </c>
      <c r="F215" s="14">
        <f>F216+F220+F221+F222+F225</f>
        <v>14174469.899999999</v>
      </c>
      <c r="G215" s="41">
        <f t="shared" si="11"/>
        <v>34.798818143692436</v>
      </c>
      <c r="H215" s="14">
        <f t="shared" si="12"/>
        <v>26446872.740000002</v>
      </c>
    </row>
    <row r="216" spans="1:8" ht="12.75">
      <c r="A216" s="31" t="s">
        <v>13</v>
      </c>
      <c r="B216" s="3" t="s">
        <v>288</v>
      </c>
      <c r="C216" s="16">
        <f>C217+C218+C219</f>
        <v>9088000</v>
      </c>
      <c r="D216" s="16">
        <f>D217+D218+D219</f>
        <v>9685740</v>
      </c>
      <c r="E216" s="16">
        <f>E217+E218+E219</f>
        <v>5009428.569999999</v>
      </c>
      <c r="F216" s="16">
        <f>F217+F218+F219</f>
        <v>3788487.6199999996</v>
      </c>
      <c r="G216" s="40">
        <f t="shared" si="11"/>
        <v>51.71962668830672</v>
      </c>
      <c r="H216" s="20">
        <f t="shared" si="12"/>
        <v>4676311.430000001</v>
      </c>
    </row>
    <row r="217" spans="1:8" ht="12.75">
      <c r="A217" s="13" t="s">
        <v>15</v>
      </c>
      <c r="B217" s="3" t="s">
        <v>284</v>
      </c>
      <c r="C217" s="16">
        <f aca="true" t="shared" si="13" ref="C217:E218">C242+C246+C228</f>
        <v>7000000</v>
      </c>
      <c r="D217" s="16">
        <f t="shared" si="13"/>
        <v>7465000</v>
      </c>
      <c r="E217" s="16">
        <f t="shared" si="13"/>
        <v>3645472.3</v>
      </c>
      <c r="F217" s="16">
        <f>F242+F246</f>
        <v>2844449.78</v>
      </c>
      <c r="G217" s="40">
        <f t="shared" si="11"/>
        <v>48.83419022103148</v>
      </c>
      <c r="H217" s="20">
        <f t="shared" si="12"/>
        <v>3819527.7</v>
      </c>
    </row>
    <row r="218" spans="1:8" ht="12.75">
      <c r="A218" s="13" t="s">
        <v>17</v>
      </c>
      <c r="B218" s="3" t="s">
        <v>285</v>
      </c>
      <c r="C218" s="16">
        <f t="shared" si="13"/>
        <v>2083000</v>
      </c>
      <c r="D218" s="16">
        <f t="shared" si="13"/>
        <v>2215740</v>
      </c>
      <c r="E218" s="16">
        <f t="shared" si="13"/>
        <v>1363722.56</v>
      </c>
      <c r="F218" s="16">
        <f>F243+F247</f>
        <v>942954.63</v>
      </c>
      <c r="G218" s="40">
        <f t="shared" si="11"/>
        <v>61.54704793883759</v>
      </c>
      <c r="H218" s="20">
        <f t="shared" si="12"/>
        <v>852017.44</v>
      </c>
    </row>
    <row r="219" spans="1:8" ht="12.75">
      <c r="A219" s="32" t="s">
        <v>36</v>
      </c>
      <c r="B219" s="3" t="s">
        <v>287</v>
      </c>
      <c r="C219" s="16">
        <f>C244+C248</f>
        <v>5000</v>
      </c>
      <c r="D219" s="16">
        <f>D244+D248</f>
        <v>5000</v>
      </c>
      <c r="E219" s="16">
        <f>E244+E248</f>
        <v>233.71</v>
      </c>
      <c r="F219" s="16">
        <f>F244+F248</f>
        <v>1083.21</v>
      </c>
      <c r="G219" s="40">
        <f t="shared" si="11"/>
        <v>4.6742</v>
      </c>
      <c r="H219" s="20">
        <f t="shared" si="12"/>
        <v>4766.29</v>
      </c>
    </row>
    <row r="220" spans="1:8" ht="12.75">
      <c r="A220" s="32" t="s">
        <v>24</v>
      </c>
      <c r="B220" s="3" t="s">
        <v>286</v>
      </c>
      <c r="C220" s="16">
        <f>C230+C249</f>
        <v>422000</v>
      </c>
      <c r="D220" s="16">
        <f>D230+D249</f>
        <v>869692</v>
      </c>
      <c r="E220" s="16">
        <f>E230+E249</f>
        <v>299518.36</v>
      </c>
      <c r="F220" s="16">
        <f>F230+F249</f>
        <v>208871.41</v>
      </c>
      <c r="G220" s="40">
        <f t="shared" si="11"/>
        <v>34.439590107762285</v>
      </c>
      <c r="H220" s="20">
        <f t="shared" si="12"/>
        <v>570173.64</v>
      </c>
    </row>
    <row r="221" spans="1:8" ht="12.75">
      <c r="A221" s="32" t="s">
        <v>26</v>
      </c>
      <c r="B221" s="3" t="s">
        <v>289</v>
      </c>
      <c r="C221" s="16">
        <f>C253</f>
        <v>10000</v>
      </c>
      <c r="D221" s="16">
        <f>D253</f>
        <v>25000</v>
      </c>
      <c r="E221" s="16">
        <f>E253</f>
        <v>5826.56</v>
      </c>
      <c r="F221" s="16">
        <v>3387.52</v>
      </c>
      <c r="G221" s="40">
        <f t="shared" si="11"/>
        <v>23.30624</v>
      </c>
      <c r="H221" s="20">
        <f t="shared" si="12"/>
        <v>19173.44</v>
      </c>
    </row>
    <row r="222" spans="1:8" ht="12.75">
      <c r="A222" s="32" t="s">
        <v>28</v>
      </c>
      <c r="B222" s="3" t="s">
        <v>290</v>
      </c>
      <c r="C222" s="16">
        <f>C223+C224</f>
        <v>235000</v>
      </c>
      <c r="D222" s="16">
        <f>D223+D224</f>
        <v>230000</v>
      </c>
      <c r="E222" s="16">
        <f>E223+E224</f>
        <v>4830</v>
      </c>
      <c r="F222" s="16">
        <f>F223+F224</f>
        <v>61562.15</v>
      </c>
      <c r="G222" s="40">
        <f t="shared" si="11"/>
        <v>2.1</v>
      </c>
      <c r="H222" s="20">
        <f t="shared" si="12"/>
        <v>225170</v>
      </c>
    </row>
    <row r="223" spans="1:8" ht="12.75">
      <c r="A223" s="32" t="s">
        <v>41</v>
      </c>
      <c r="B223" s="3" t="s">
        <v>291</v>
      </c>
      <c r="C223" s="16">
        <f>C251</f>
        <v>32000</v>
      </c>
      <c r="D223" s="16">
        <f>D251</f>
        <v>20000</v>
      </c>
      <c r="E223" s="16">
        <f>E251</f>
        <v>0</v>
      </c>
      <c r="F223" s="16">
        <f>F251</f>
        <v>0</v>
      </c>
      <c r="G223" s="40">
        <f t="shared" si="11"/>
        <v>0</v>
      </c>
      <c r="H223" s="20">
        <f t="shared" si="12"/>
        <v>20000</v>
      </c>
    </row>
    <row r="224" spans="1:8" ht="12.75">
      <c r="A224" s="32" t="s">
        <v>29</v>
      </c>
      <c r="B224" s="3" t="s">
        <v>292</v>
      </c>
      <c r="C224" s="16">
        <f>C232+C252</f>
        <v>203000</v>
      </c>
      <c r="D224" s="16">
        <f>D232+D252</f>
        <v>210000</v>
      </c>
      <c r="E224" s="16">
        <f>E232+E252</f>
        <v>4830</v>
      </c>
      <c r="F224" s="16">
        <f>F252+F232</f>
        <v>61562.15</v>
      </c>
      <c r="G224" s="40">
        <f t="shared" si="11"/>
        <v>2.3</v>
      </c>
      <c r="H224" s="20">
        <f t="shared" si="12"/>
        <v>205170</v>
      </c>
    </row>
    <row r="225" spans="1:8" ht="25.5">
      <c r="A225" s="24" t="s">
        <v>73</v>
      </c>
      <c r="B225" s="3" t="s">
        <v>293</v>
      </c>
      <c r="C225" s="16">
        <f>C233+C234+C235+C236+C238+C239</f>
        <v>30800000</v>
      </c>
      <c r="D225" s="16">
        <f>D233+D234+D235+D236+D238+D239</f>
        <v>29751521</v>
      </c>
      <c r="E225" s="16">
        <f>E233+E234+E235+E236+E238+E239</f>
        <v>8795476.77</v>
      </c>
      <c r="F225" s="16">
        <f>F233+F234+F235+F236+F238+F239</f>
        <v>10112161.2</v>
      </c>
      <c r="G225" s="40">
        <f t="shared" si="11"/>
        <v>29.56311635294209</v>
      </c>
      <c r="H225" s="20">
        <f t="shared" si="12"/>
        <v>20956044.23</v>
      </c>
    </row>
    <row r="226" spans="1:8" ht="12.75">
      <c r="A226" s="35" t="s">
        <v>199</v>
      </c>
      <c r="B226" s="35" t="s">
        <v>200</v>
      </c>
      <c r="C226" s="37">
        <f>C230+C233+C234+C235+C236+C227+C231</f>
        <v>30065000</v>
      </c>
      <c r="D226" s="37">
        <f>D230+D233+D234+D235+D236+D227+D231</f>
        <v>30080953</v>
      </c>
      <c r="E226" s="37">
        <f>E230+E233+E234+E235+E236+E227+E231</f>
        <v>8697957.01</v>
      </c>
      <c r="F226" s="37">
        <f>F230+F233+F234+F235+F236+F227+F231</f>
        <v>9914077.2</v>
      </c>
      <c r="G226" s="41">
        <f t="shared" si="11"/>
        <v>28.915164389904803</v>
      </c>
      <c r="H226" s="14">
        <f t="shared" si="12"/>
        <v>21382995.990000002</v>
      </c>
    </row>
    <row r="227" spans="1:8" ht="12.75">
      <c r="A227" s="31" t="s">
        <v>13</v>
      </c>
      <c r="B227" s="3" t="s">
        <v>309</v>
      </c>
      <c r="C227" s="16">
        <f>C228+C229</f>
        <v>0</v>
      </c>
      <c r="D227" s="16">
        <f>D228+D229</f>
        <v>636740</v>
      </c>
      <c r="E227" s="16">
        <f>E228+E229</f>
        <v>55671.37</v>
      </c>
      <c r="F227" s="16">
        <f>F228+F229</f>
        <v>0</v>
      </c>
      <c r="G227" s="40">
        <f>E227/D227*100</f>
        <v>8.743187172158182</v>
      </c>
      <c r="H227" s="20">
        <f>D227-E227</f>
        <v>581068.63</v>
      </c>
    </row>
    <row r="228" spans="1:8" ht="12.75">
      <c r="A228" s="13" t="s">
        <v>15</v>
      </c>
      <c r="B228" s="3" t="s">
        <v>310</v>
      </c>
      <c r="C228" s="3"/>
      <c r="D228" s="16">
        <v>490000</v>
      </c>
      <c r="E228" s="16">
        <v>47041.01</v>
      </c>
      <c r="F228" s="16">
        <v>0</v>
      </c>
      <c r="G228" s="40">
        <f>E228/D228*100</f>
        <v>9.60020612244898</v>
      </c>
      <c r="H228" s="20">
        <f>D228-E228</f>
        <v>442958.99</v>
      </c>
    </row>
    <row r="229" spans="1:8" ht="12.75">
      <c r="A229" s="13" t="s">
        <v>17</v>
      </c>
      <c r="B229" s="3" t="s">
        <v>311</v>
      </c>
      <c r="C229" s="3"/>
      <c r="D229" s="16">
        <v>146740</v>
      </c>
      <c r="E229" s="16">
        <v>8630.36</v>
      </c>
      <c r="F229" s="16">
        <v>0</v>
      </c>
      <c r="G229" s="40">
        <f>E229/D229*100</f>
        <v>5.881395665803462</v>
      </c>
      <c r="H229" s="20">
        <f>D229-E229</f>
        <v>138109.64</v>
      </c>
    </row>
    <row r="230" spans="1:8" ht="12.75">
      <c r="A230" s="3" t="s">
        <v>24</v>
      </c>
      <c r="B230" s="3" t="s">
        <v>201</v>
      </c>
      <c r="C230" s="3">
        <v>35000</v>
      </c>
      <c r="D230" s="16">
        <v>452692</v>
      </c>
      <c r="E230" s="3">
        <v>188866.11</v>
      </c>
      <c r="F230" s="3"/>
      <c r="G230" s="40">
        <f t="shared" si="11"/>
        <v>41.72066438108029</v>
      </c>
      <c r="H230" s="20">
        <f t="shared" si="12"/>
        <v>263825.89</v>
      </c>
    </row>
    <row r="231" spans="1:8" ht="12.75">
      <c r="A231" s="32" t="s">
        <v>28</v>
      </c>
      <c r="B231" s="3" t="s">
        <v>312</v>
      </c>
      <c r="C231" s="16">
        <f>C232</f>
        <v>0</v>
      </c>
      <c r="D231" s="16">
        <f>D232</f>
        <v>10000</v>
      </c>
      <c r="E231" s="16">
        <f>E232</f>
        <v>4830</v>
      </c>
      <c r="F231" s="16">
        <f>F232</f>
        <v>0</v>
      </c>
      <c r="G231" s="40">
        <f>E231/D231*100</f>
        <v>48.3</v>
      </c>
      <c r="H231" s="20">
        <f>D231-E231</f>
        <v>5170</v>
      </c>
    </row>
    <row r="232" spans="1:8" ht="12.75">
      <c r="A232" s="32" t="s">
        <v>29</v>
      </c>
      <c r="B232" s="3" t="s">
        <v>313</v>
      </c>
      <c r="C232" s="3"/>
      <c r="D232" s="16">
        <v>10000</v>
      </c>
      <c r="E232" s="16">
        <v>4830</v>
      </c>
      <c r="F232" s="16"/>
      <c r="G232" s="40">
        <f>E232/D232*100</f>
        <v>48.3</v>
      </c>
      <c r="H232" s="20">
        <f>D232-E232</f>
        <v>5170</v>
      </c>
    </row>
    <row r="233" spans="1:8" ht="25.5">
      <c r="A233" s="24" t="s">
        <v>73</v>
      </c>
      <c r="B233" s="3" t="s">
        <v>202</v>
      </c>
      <c r="C233" s="3">
        <v>5830000</v>
      </c>
      <c r="D233" s="16">
        <v>5830000</v>
      </c>
      <c r="E233" s="16">
        <v>2442471.86</v>
      </c>
      <c r="F233" s="3">
        <v>9914077.2</v>
      </c>
      <c r="G233" s="40">
        <f t="shared" si="11"/>
        <v>41.894886106346476</v>
      </c>
      <c r="H233" s="20">
        <f t="shared" si="12"/>
        <v>3387528.14</v>
      </c>
    </row>
    <row r="234" spans="1:8" ht="25.5">
      <c r="A234" s="24" t="s">
        <v>73</v>
      </c>
      <c r="B234" s="3" t="s">
        <v>203</v>
      </c>
      <c r="C234" s="3">
        <v>20000</v>
      </c>
      <c r="D234" s="16">
        <v>20000</v>
      </c>
      <c r="E234" s="3">
        <v>0</v>
      </c>
      <c r="F234" s="3"/>
      <c r="G234" s="40">
        <f t="shared" si="11"/>
        <v>0</v>
      </c>
      <c r="H234" s="20">
        <f t="shared" si="12"/>
        <v>20000</v>
      </c>
    </row>
    <row r="235" spans="1:8" ht="25.5">
      <c r="A235" s="24" t="s">
        <v>73</v>
      </c>
      <c r="B235" s="3" t="s">
        <v>204</v>
      </c>
      <c r="C235" s="3">
        <v>23330000</v>
      </c>
      <c r="D235" s="16">
        <v>22179521</v>
      </c>
      <c r="E235" s="16">
        <v>5877382.67</v>
      </c>
      <c r="F235" s="3"/>
      <c r="G235" s="40">
        <f t="shared" si="11"/>
        <v>26.49914157298528</v>
      </c>
      <c r="H235" s="20">
        <f t="shared" si="12"/>
        <v>16302138.33</v>
      </c>
    </row>
    <row r="236" spans="1:8" ht="25.5">
      <c r="A236" s="24" t="s">
        <v>73</v>
      </c>
      <c r="B236" s="3" t="s">
        <v>205</v>
      </c>
      <c r="C236" s="3">
        <v>850000</v>
      </c>
      <c r="D236" s="16">
        <v>952000</v>
      </c>
      <c r="E236" s="3">
        <v>128735</v>
      </c>
      <c r="F236" s="3"/>
      <c r="G236" s="40">
        <f t="shared" si="11"/>
        <v>13.522584033613446</v>
      </c>
      <c r="H236" s="20">
        <f t="shared" si="12"/>
        <v>823265</v>
      </c>
    </row>
    <row r="237" spans="1:8" ht="12.75">
      <c r="A237" s="35" t="s">
        <v>206</v>
      </c>
      <c r="B237" s="35" t="s">
        <v>207</v>
      </c>
      <c r="C237" s="37">
        <f>C238+C239</f>
        <v>770000</v>
      </c>
      <c r="D237" s="37">
        <f>D238+D239</f>
        <v>770000</v>
      </c>
      <c r="E237" s="37">
        <f>E238+E239</f>
        <v>346887.24</v>
      </c>
      <c r="F237" s="37">
        <f>F238+F239</f>
        <v>198084</v>
      </c>
      <c r="G237" s="41">
        <f t="shared" si="11"/>
        <v>45.050290909090904</v>
      </c>
      <c r="H237" s="14">
        <f t="shared" si="12"/>
        <v>423112.76</v>
      </c>
    </row>
    <row r="238" spans="1:8" ht="25.5">
      <c r="A238" s="24" t="s">
        <v>73</v>
      </c>
      <c r="B238" s="3" t="s">
        <v>208</v>
      </c>
      <c r="C238" s="47">
        <v>750000</v>
      </c>
      <c r="D238" s="47">
        <v>750000</v>
      </c>
      <c r="E238" s="47">
        <v>346887.24</v>
      </c>
      <c r="F238" s="3">
        <v>198084</v>
      </c>
      <c r="G238" s="40">
        <f t="shared" si="11"/>
        <v>46.251632</v>
      </c>
      <c r="H238" s="20">
        <f t="shared" si="12"/>
        <v>403112.76</v>
      </c>
    </row>
    <row r="239" spans="1:8" ht="25.5">
      <c r="A239" s="24" t="s">
        <v>73</v>
      </c>
      <c r="B239" s="3" t="s">
        <v>209</v>
      </c>
      <c r="C239" s="47">
        <v>20000</v>
      </c>
      <c r="D239" s="47">
        <v>20000</v>
      </c>
      <c r="E239" s="47">
        <v>0</v>
      </c>
      <c r="F239" s="3"/>
      <c r="G239" s="40">
        <f t="shared" si="11"/>
        <v>0</v>
      </c>
      <c r="H239" s="20">
        <f t="shared" si="12"/>
        <v>20000</v>
      </c>
    </row>
    <row r="240" spans="1:8" ht="25.5">
      <c r="A240" s="36" t="s">
        <v>210</v>
      </c>
      <c r="B240" s="35" t="s">
        <v>211</v>
      </c>
      <c r="C240" s="37">
        <f>C241+C245+C249+C250+C253</f>
        <v>9720000</v>
      </c>
      <c r="D240" s="37">
        <f>D241+D245+D249+D250+D253</f>
        <v>9711000</v>
      </c>
      <c r="E240" s="37">
        <f>E241+E245+E249+E250+E253</f>
        <v>5070236.01</v>
      </c>
      <c r="F240" s="37">
        <f>F241+F245+F249+F250+F253</f>
        <v>4062294.3099999996</v>
      </c>
      <c r="G240" s="41">
        <f t="shared" si="11"/>
        <v>52.21126567809699</v>
      </c>
      <c r="H240" s="14">
        <f t="shared" si="12"/>
        <v>4640763.99</v>
      </c>
    </row>
    <row r="241" spans="1:8" ht="12.75">
      <c r="A241" s="24" t="s">
        <v>13</v>
      </c>
      <c r="B241" s="3" t="s">
        <v>212</v>
      </c>
      <c r="C241" s="47">
        <f>C242+C243+C244</f>
        <v>8173000</v>
      </c>
      <c r="D241" s="47">
        <f>D242+D243+D244</f>
        <v>8173000</v>
      </c>
      <c r="E241" s="47">
        <f>E242+E243+E244</f>
        <v>4687049.36</v>
      </c>
      <c r="F241" s="16">
        <f>F242+F243+F244</f>
        <v>3788487.6199999996</v>
      </c>
      <c r="G241" s="40">
        <f t="shared" si="11"/>
        <v>57.347967209103146</v>
      </c>
      <c r="H241" s="20">
        <f t="shared" si="12"/>
        <v>3485950.6399999997</v>
      </c>
    </row>
    <row r="242" spans="1:8" ht="12.75">
      <c r="A242" s="3" t="s">
        <v>15</v>
      </c>
      <c r="B242" s="3" t="s">
        <v>213</v>
      </c>
      <c r="C242" s="47">
        <v>6300000</v>
      </c>
      <c r="D242" s="47">
        <v>6300000</v>
      </c>
      <c r="E242" s="47">
        <v>3407397.23</v>
      </c>
      <c r="F242" s="3">
        <v>2844449.78</v>
      </c>
      <c r="G242" s="40">
        <f t="shared" si="11"/>
        <v>54.08567031746032</v>
      </c>
      <c r="H242" s="20">
        <f t="shared" si="12"/>
        <v>2892602.77</v>
      </c>
    </row>
    <row r="243" spans="1:8" ht="12.75">
      <c r="A243" s="3" t="s">
        <v>17</v>
      </c>
      <c r="B243" s="3" t="s">
        <v>214</v>
      </c>
      <c r="C243" s="47">
        <v>1870000</v>
      </c>
      <c r="D243" s="47">
        <v>1870000</v>
      </c>
      <c r="E243" s="47">
        <v>1279418.42</v>
      </c>
      <c r="F243" s="3">
        <v>942954.63</v>
      </c>
      <c r="G243" s="40">
        <f t="shared" si="11"/>
        <v>68.41809732620321</v>
      </c>
      <c r="H243" s="20">
        <f t="shared" si="12"/>
        <v>590581.5800000001</v>
      </c>
    </row>
    <row r="244" spans="1:8" ht="12.75">
      <c r="A244" s="3" t="s">
        <v>36</v>
      </c>
      <c r="B244" s="3" t="s">
        <v>215</v>
      </c>
      <c r="C244" s="47">
        <v>3000</v>
      </c>
      <c r="D244" s="47">
        <v>3000</v>
      </c>
      <c r="E244" s="47">
        <v>233.71</v>
      </c>
      <c r="F244" s="3">
        <v>1083.21</v>
      </c>
      <c r="G244" s="40">
        <f t="shared" si="11"/>
        <v>7.790333333333334</v>
      </c>
      <c r="H244" s="20">
        <f t="shared" si="12"/>
        <v>2766.29</v>
      </c>
    </row>
    <row r="245" spans="1:8" ht="12.75">
      <c r="A245" s="24" t="s">
        <v>13</v>
      </c>
      <c r="B245" s="3" t="s">
        <v>216</v>
      </c>
      <c r="C245" s="47">
        <f>C246+C247+C248</f>
        <v>915000</v>
      </c>
      <c r="D245" s="47">
        <f>D246+D247+D248</f>
        <v>876000</v>
      </c>
      <c r="E245" s="47">
        <f>E246+E247+E248</f>
        <v>266707.83999999997</v>
      </c>
      <c r="F245" s="16">
        <f>F246+F247+F248</f>
        <v>0</v>
      </c>
      <c r="G245" s="40">
        <f t="shared" si="11"/>
        <v>30.446100456621</v>
      </c>
      <c r="H245" s="20">
        <f t="shared" si="12"/>
        <v>609292.16</v>
      </c>
    </row>
    <row r="246" spans="1:8" ht="12.75">
      <c r="A246" s="3" t="s">
        <v>15</v>
      </c>
      <c r="B246" s="3" t="s">
        <v>217</v>
      </c>
      <c r="C246" s="47">
        <v>700000</v>
      </c>
      <c r="D246" s="47">
        <v>675000</v>
      </c>
      <c r="E246" s="47">
        <v>191034.06</v>
      </c>
      <c r="F246" s="3"/>
      <c r="G246" s="40">
        <f t="shared" si="11"/>
        <v>28.30134222222222</v>
      </c>
      <c r="H246" s="20">
        <f t="shared" si="12"/>
        <v>483965.94</v>
      </c>
    </row>
    <row r="247" spans="1:8" ht="12.75">
      <c r="A247" s="3" t="s">
        <v>17</v>
      </c>
      <c r="B247" s="3" t="s">
        <v>218</v>
      </c>
      <c r="C247" s="47">
        <v>213000</v>
      </c>
      <c r="D247" s="47">
        <v>199000</v>
      </c>
      <c r="E247" s="47">
        <v>75673.78</v>
      </c>
      <c r="F247" s="3"/>
      <c r="G247" s="40">
        <f t="shared" si="11"/>
        <v>38.027025125628136</v>
      </c>
      <c r="H247" s="20">
        <f t="shared" si="12"/>
        <v>123326.22</v>
      </c>
    </row>
    <row r="248" spans="1:8" ht="12.75">
      <c r="A248" s="3" t="s">
        <v>36</v>
      </c>
      <c r="B248" s="3" t="s">
        <v>219</v>
      </c>
      <c r="C248" s="47">
        <v>2000</v>
      </c>
      <c r="D248" s="47">
        <v>2000</v>
      </c>
      <c r="E248" s="47">
        <v>0</v>
      </c>
      <c r="F248" s="3"/>
      <c r="G248" s="40">
        <f t="shared" si="11"/>
        <v>0</v>
      </c>
      <c r="H248" s="20">
        <f t="shared" si="12"/>
        <v>2000</v>
      </c>
    </row>
    <row r="249" spans="1:8" ht="12.75">
      <c r="A249" s="3" t="s">
        <v>24</v>
      </c>
      <c r="B249" s="3" t="s">
        <v>220</v>
      </c>
      <c r="C249" s="47">
        <v>387000</v>
      </c>
      <c r="D249" s="47">
        <v>417000</v>
      </c>
      <c r="E249" s="47">
        <v>110652.25</v>
      </c>
      <c r="F249" s="3">
        <v>208871.41</v>
      </c>
      <c r="G249" s="40">
        <f t="shared" si="11"/>
        <v>26.535311750599522</v>
      </c>
      <c r="H249" s="20">
        <f t="shared" si="12"/>
        <v>306347.75</v>
      </c>
    </row>
    <row r="250" spans="1:8" ht="12.75">
      <c r="A250" s="3" t="s">
        <v>28</v>
      </c>
      <c r="B250" s="3" t="s">
        <v>221</v>
      </c>
      <c r="C250" s="47">
        <f>C251+C252</f>
        <v>235000</v>
      </c>
      <c r="D250" s="47">
        <f>D251+D252</f>
        <v>220000</v>
      </c>
      <c r="E250" s="47">
        <f>E251+E252</f>
        <v>0</v>
      </c>
      <c r="F250" s="16">
        <f>F251+F252</f>
        <v>61562.15</v>
      </c>
      <c r="G250" s="40">
        <f t="shared" si="11"/>
        <v>0</v>
      </c>
      <c r="H250" s="20">
        <f t="shared" si="12"/>
        <v>220000</v>
      </c>
    </row>
    <row r="251" spans="1:8" ht="12.75">
      <c r="A251" s="3" t="s">
        <v>41</v>
      </c>
      <c r="B251" s="3" t="s">
        <v>222</v>
      </c>
      <c r="C251" s="47">
        <v>32000</v>
      </c>
      <c r="D251" s="47">
        <v>20000</v>
      </c>
      <c r="E251" s="47">
        <v>0</v>
      </c>
      <c r="F251" s="3"/>
      <c r="G251" s="40">
        <f t="shared" si="11"/>
        <v>0</v>
      </c>
      <c r="H251" s="20">
        <f t="shared" si="12"/>
        <v>20000</v>
      </c>
    </row>
    <row r="252" spans="1:8" ht="12.75">
      <c r="A252" s="3" t="s">
        <v>29</v>
      </c>
      <c r="B252" s="3" t="s">
        <v>223</v>
      </c>
      <c r="C252" s="47">
        <v>203000</v>
      </c>
      <c r="D252" s="47">
        <v>200000</v>
      </c>
      <c r="E252" s="47">
        <v>0</v>
      </c>
      <c r="F252" s="3">
        <v>61562.15</v>
      </c>
      <c r="G252" s="40">
        <f t="shared" si="11"/>
        <v>0</v>
      </c>
      <c r="H252" s="20">
        <f t="shared" si="12"/>
        <v>200000</v>
      </c>
    </row>
    <row r="253" spans="1:8" ht="12.75">
      <c r="A253" s="3" t="s">
        <v>26</v>
      </c>
      <c r="B253" s="3" t="s">
        <v>224</v>
      </c>
      <c r="C253" s="47">
        <v>10000</v>
      </c>
      <c r="D253" s="47">
        <v>25000</v>
      </c>
      <c r="E253" s="47">
        <v>5826.56</v>
      </c>
      <c r="F253" s="3">
        <v>3373.13</v>
      </c>
      <c r="G253" s="40">
        <f t="shared" si="11"/>
        <v>23.30624</v>
      </c>
      <c r="H253" s="20">
        <f t="shared" si="12"/>
        <v>19173.44</v>
      </c>
    </row>
    <row r="254" spans="1:8" ht="12.75">
      <c r="A254" s="1" t="s">
        <v>225</v>
      </c>
      <c r="B254" s="1" t="s">
        <v>226</v>
      </c>
      <c r="C254" s="14">
        <f aca="true" t="shared" si="14" ref="C254:F255">C255</f>
        <v>80000</v>
      </c>
      <c r="D254" s="14">
        <f t="shared" si="14"/>
        <v>80000</v>
      </c>
      <c r="E254" s="14">
        <f t="shared" si="14"/>
        <v>16000</v>
      </c>
      <c r="F254" s="14">
        <f t="shared" si="14"/>
        <v>16000</v>
      </c>
      <c r="G254" s="41">
        <f t="shared" si="11"/>
        <v>20</v>
      </c>
      <c r="H254" s="14">
        <f t="shared" si="12"/>
        <v>64000</v>
      </c>
    </row>
    <row r="255" spans="1:8" ht="12.75">
      <c r="A255" s="35" t="s">
        <v>227</v>
      </c>
      <c r="B255" s="35" t="s">
        <v>228</v>
      </c>
      <c r="C255" s="37">
        <f t="shared" si="14"/>
        <v>80000</v>
      </c>
      <c r="D255" s="37">
        <f t="shared" si="14"/>
        <v>80000</v>
      </c>
      <c r="E255" s="37">
        <f t="shared" si="14"/>
        <v>16000</v>
      </c>
      <c r="F255" s="37">
        <f t="shared" si="14"/>
        <v>16000</v>
      </c>
      <c r="G255" s="41">
        <f t="shared" si="11"/>
        <v>20</v>
      </c>
      <c r="H255" s="14">
        <f t="shared" si="12"/>
        <v>64000</v>
      </c>
    </row>
    <row r="256" spans="1:8" ht="12.75">
      <c r="A256" s="3" t="s">
        <v>26</v>
      </c>
      <c r="B256" s="3" t="s">
        <v>229</v>
      </c>
      <c r="C256" s="16">
        <v>80000</v>
      </c>
      <c r="D256" s="16">
        <v>80000</v>
      </c>
      <c r="E256" s="3">
        <v>16000</v>
      </c>
      <c r="F256" s="3">
        <v>16000</v>
      </c>
      <c r="G256" s="40">
        <f t="shared" si="11"/>
        <v>20</v>
      </c>
      <c r="H256" s="20">
        <f t="shared" si="12"/>
        <v>64000</v>
      </c>
    </row>
    <row r="257" spans="1:8" ht="12.75">
      <c r="A257" s="1" t="s">
        <v>230</v>
      </c>
      <c r="B257" s="1" t="s">
        <v>231</v>
      </c>
      <c r="C257" s="14">
        <f>C258+C259+C260</f>
        <v>29784600</v>
      </c>
      <c r="D257" s="14">
        <f>D258+D259+D260</f>
        <v>29544700</v>
      </c>
      <c r="E257" s="14">
        <f>E258+E259+E260</f>
        <v>10501302.629999999</v>
      </c>
      <c r="F257" s="14">
        <f>F258+F259+F260</f>
        <v>6883907.640000001</v>
      </c>
      <c r="G257" s="41">
        <f t="shared" si="11"/>
        <v>35.54377817341181</v>
      </c>
      <c r="H257" s="14">
        <f t="shared" si="12"/>
        <v>19043397.37</v>
      </c>
    </row>
    <row r="258" spans="1:8" ht="12.75">
      <c r="A258" s="3" t="s">
        <v>24</v>
      </c>
      <c r="B258" s="3" t="s">
        <v>286</v>
      </c>
      <c r="C258" s="16">
        <f>C268</f>
        <v>3449800</v>
      </c>
      <c r="D258" s="16">
        <f>D268</f>
        <v>3449800</v>
      </c>
      <c r="E258" s="16">
        <f>E268</f>
        <v>1299683.99</v>
      </c>
      <c r="F258" s="16">
        <f>F268</f>
        <v>987103.74</v>
      </c>
      <c r="G258" s="40">
        <f t="shared" si="11"/>
        <v>37.674183720795405</v>
      </c>
      <c r="H258" s="20">
        <f t="shared" si="12"/>
        <v>2150116.01</v>
      </c>
    </row>
    <row r="259" spans="1:8" ht="12.75">
      <c r="A259" s="3" t="s">
        <v>238</v>
      </c>
      <c r="B259" s="3" t="s">
        <v>296</v>
      </c>
      <c r="C259" s="16">
        <f>C264+C265+C267+C269</f>
        <v>25861800</v>
      </c>
      <c r="D259" s="16">
        <f>D264+D265+D267+D269</f>
        <v>25251900</v>
      </c>
      <c r="E259" s="16">
        <f>E264+E265+E267+E269</f>
        <v>9000271.19</v>
      </c>
      <c r="F259" s="16">
        <f>F264+F265+F267+F269</f>
        <v>5710133.03</v>
      </c>
      <c r="G259" s="40">
        <f t="shared" si="11"/>
        <v>35.64195640724064</v>
      </c>
      <c r="H259" s="20">
        <f t="shared" si="12"/>
        <v>16251628.81</v>
      </c>
    </row>
    <row r="260" spans="1:8" ht="25.5">
      <c r="A260" s="24" t="s">
        <v>234</v>
      </c>
      <c r="B260" s="3" t="s">
        <v>297</v>
      </c>
      <c r="C260" s="16">
        <f>C262</f>
        <v>473000</v>
      </c>
      <c r="D260" s="16">
        <f>D262</f>
        <v>843000</v>
      </c>
      <c r="E260" s="16">
        <f>E262</f>
        <v>201347.45</v>
      </c>
      <c r="F260" s="16">
        <f>F262</f>
        <v>186670.87</v>
      </c>
      <c r="G260" s="40">
        <f t="shared" si="11"/>
        <v>23.884632265717677</v>
      </c>
      <c r="H260" s="20">
        <f t="shared" si="12"/>
        <v>641652.55</v>
      </c>
    </row>
    <row r="261" spans="1:8" ht="12.75">
      <c r="A261" s="35" t="s">
        <v>232</v>
      </c>
      <c r="B261" s="35" t="s">
        <v>233</v>
      </c>
      <c r="C261" s="37">
        <f>C262</f>
        <v>473000</v>
      </c>
      <c r="D261" s="37">
        <f>D262</f>
        <v>843000</v>
      </c>
      <c r="E261" s="37">
        <f>E262</f>
        <v>201347.45</v>
      </c>
      <c r="F261" s="37">
        <f>F262</f>
        <v>186670.87</v>
      </c>
      <c r="G261" s="41">
        <f t="shared" si="11"/>
        <v>23.884632265717677</v>
      </c>
      <c r="H261" s="14">
        <f t="shared" si="12"/>
        <v>641652.55</v>
      </c>
    </row>
    <row r="262" spans="1:8" ht="25.5">
      <c r="A262" s="24" t="s">
        <v>234</v>
      </c>
      <c r="B262" s="3" t="s">
        <v>235</v>
      </c>
      <c r="C262" s="3">
        <v>473000</v>
      </c>
      <c r="D262" s="47">
        <v>843000</v>
      </c>
      <c r="E262" s="47">
        <v>201347.45</v>
      </c>
      <c r="F262" s="3">
        <v>186670.87</v>
      </c>
      <c r="G262" s="40">
        <f t="shared" si="11"/>
        <v>23.884632265717677</v>
      </c>
      <c r="H262" s="20">
        <f t="shared" si="12"/>
        <v>641652.55</v>
      </c>
    </row>
    <row r="263" spans="1:8" ht="12.75">
      <c r="A263" s="35" t="s">
        <v>236</v>
      </c>
      <c r="B263" s="35" t="s">
        <v>237</v>
      </c>
      <c r="C263" s="37">
        <f>C264+C265</f>
        <v>13831200</v>
      </c>
      <c r="D263" s="37">
        <f>D264+D265</f>
        <v>13028500</v>
      </c>
      <c r="E263" s="37">
        <f>E264+E265</f>
        <v>5461340.62</v>
      </c>
      <c r="F263" s="37">
        <f>F264+F265</f>
        <v>2854136.39</v>
      </c>
      <c r="G263" s="41">
        <f t="shared" si="11"/>
        <v>41.91841439920175</v>
      </c>
      <c r="H263" s="14">
        <f t="shared" si="12"/>
        <v>7567159.38</v>
      </c>
    </row>
    <row r="264" spans="1:8" ht="12.75">
      <c r="A264" s="3" t="s">
        <v>238</v>
      </c>
      <c r="B264" s="3" t="s">
        <v>239</v>
      </c>
      <c r="C264" s="3">
        <v>12031200</v>
      </c>
      <c r="D264" s="47">
        <v>10128500</v>
      </c>
      <c r="E264" s="47">
        <v>5461340.62</v>
      </c>
      <c r="F264" s="3">
        <v>2854136.39</v>
      </c>
      <c r="G264" s="40">
        <f t="shared" si="11"/>
        <v>53.920527422619344</v>
      </c>
      <c r="H264" s="20">
        <f t="shared" si="12"/>
        <v>4667159.38</v>
      </c>
    </row>
    <row r="265" spans="1:8" ht="12.75">
      <c r="A265" s="3" t="s">
        <v>238</v>
      </c>
      <c r="B265" s="3" t="s">
        <v>240</v>
      </c>
      <c r="C265" s="3">
        <v>1800000</v>
      </c>
      <c r="D265" s="47">
        <v>2900000</v>
      </c>
      <c r="E265" s="47">
        <v>0</v>
      </c>
      <c r="F265" s="3"/>
      <c r="G265" s="40">
        <f t="shared" si="11"/>
        <v>0</v>
      </c>
      <c r="H265" s="20">
        <f t="shared" si="12"/>
        <v>2900000</v>
      </c>
    </row>
    <row r="266" spans="1:8" ht="12.75">
      <c r="A266" s="35" t="s">
        <v>241</v>
      </c>
      <c r="B266" s="35" t="s">
        <v>242</v>
      </c>
      <c r="C266" s="37">
        <f>C267+C268+C269</f>
        <v>15480400</v>
      </c>
      <c r="D266" s="37">
        <f>D267+D268+D269</f>
        <v>15673200</v>
      </c>
      <c r="E266" s="37">
        <f>E267+E268+E269</f>
        <v>4838614.56</v>
      </c>
      <c r="F266" s="37">
        <f>F267+F268+F269</f>
        <v>3843100.38</v>
      </c>
      <c r="G266" s="41">
        <f t="shared" si="11"/>
        <v>30.871899548273486</v>
      </c>
      <c r="H266" s="14">
        <f t="shared" si="12"/>
        <v>10834585.440000001</v>
      </c>
    </row>
    <row r="267" spans="1:8" ht="12.75">
      <c r="A267" s="3" t="s">
        <v>238</v>
      </c>
      <c r="B267" s="3" t="s">
        <v>243</v>
      </c>
      <c r="C267" s="47">
        <v>10057400</v>
      </c>
      <c r="D267" s="47">
        <v>10120200</v>
      </c>
      <c r="E267" s="47">
        <v>3389934.57</v>
      </c>
      <c r="F267" s="3">
        <v>2855996.64</v>
      </c>
      <c r="G267" s="40">
        <f t="shared" si="11"/>
        <v>33.496715183494395</v>
      </c>
      <c r="H267" s="20">
        <f t="shared" si="12"/>
        <v>6730265.43</v>
      </c>
    </row>
    <row r="268" spans="1:8" ht="12.75">
      <c r="A268" s="3" t="s">
        <v>24</v>
      </c>
      <c r="B268" s="3" t="s">
        <v>244</v>
      </c>
      <c r="C268" s="47">
        <v>3449800</v>
      </c>
      <c r="D268" s="47">
        <v>3449800</v>
      </c>
      <c r="E268" s="47">
        <v>1299683.99</v>
      </c>
      <c r="F268" s="3">
        <v>987103.74</v>
      </c>
      <c r="G268" s="40">
        <f t="shared" si="11"/>
        <v>37.674183720795405</v>
      </c>
      <c r="H268" s="20">
        <f t="shared" si="12"/>
        <v>2150116.01</v>
      </c>
    </row>
    <row r="269" spans="1:8" ht="12.75">
      <c r="A269" s="3" t="s">
        <v>238</v>
      </c>
      <c r="B269" s="3" t="s">
        <v>245</v>
      </c>
      <c r="C269" s="3">
        <v>1973200</v>
      </c>
      <c r="D269" s="47">
        <v>2103200</v>
      </c>
      <c r="E269" s="47">
        <v>148996</v>
      </c>
      <c r="F269" s="3"/>
      <c r="G269" s="40">
        <f t="shared" si="11"/>
        <v>7.084252567516165</v>
      </c>
      <c r="H269" s="20">
        <f t="shared" si="12"/>
        <v>1954204</v>
      </c>
    </row>
    <row r="270" spans="1:8" ht="12.75">
      <c r="A270" s="1" t="s">
        <v>246</v>
      </c>
      <c r="B270" s="1" t="s">
        <v>247</v>
      </c>
      <c r="C270" s="14">
        <f>C271+C275+C276+C277+C280</f>
        <v>6531500</v>
      </c>
      <c r="D270" s="14">
        <f>D271+D275+D276+D277+D280</f>
        <v>6744566.16</v>
      </c>
      <c r="E270" s="14">
        <f>E271+E275+E276+E277+E280</f>
        <v>2462974.6100000003</v>
      </c>
      <c r="F270" s="14">
        <f>F271+F275+F276+F277+F280</f>
        <v>1720971.38</v>
      </c>
      <c r="G270" s="41">
        <f t="shared" si="11"/>
        <v>36.517910145313195</v>
      </c>
      <c r="H270" s="14">
        <f t="shared" si="12"/>
        <v>4281591.55</v>
      </c>
    </row>
    <row r="271" spans="1:8" ht="12.75">
      <c r="A271" s="31" t="s">
        <v>13</v>
      </c>
      <c r="B271" s="3" t="s">
        <v>288</v>
      </c>
      <c r="C271" s="16">
        <f>C272+C273+C274</f>
        <v>971000</v>
      </c>
      <c r="D271" s="16">
        <f>D272+D273+D274</f>
        <v>971000</v>
      </c>
      <c r="E271" s="16">
        <f>E272+E273+E274</f>
        <v>359427.77</v>
      </c>
      <c r="F271" s="16">
        <f>F272+F273+F274</f>
        <v>221359.45</v>
      </c>
      <c r="G271" s="40">
        <f t="shared" si="11"/>
        <v>37.0162481977343</v>
      </c>
      <c r="H271" s="20">
        <f t="shared" si="12"/>
        <v>611572.23</v>
      </c>
    </row>
    <row r="272" spans="1:8" ht="12.75">
      <c r="A272" s="13" t="s">
        <v>15</v>
      </c>
      <c r="B272" s="3" t="s">
        <v>284</v>
      </c>
      <c r="C272" s="16">
        <f>C297</f>
        <v>744000</v>
      </c>
      <c r="D272" s="16">
        <f aca="true" t="shared" si="15" ref="D272:F274">D297</f>
        <v>744000</v>
      </c>
      <c r="E272" s="16">
        <f t="shared" si="15"/>
        <v>284424.95</v>
      </c>
      <c r="F272" s="16">
        <f t="shared" si="15"/>
        <v>221059.45</v>
      </c>
      <c r="G272" s="40">
        <f t="shared" si="11"/>
        <v>38.229159946236564</v>
      </c>
      <c r="H272" s="20">
        <f t="shared" si="12"/>
        <v>459575.05</v>
      </c>
    </row>
    <row r="273" spans="1:8" ht="12.75">
      <c r="A273" s="13" t="s">
        <v>17</v>
      </c>
      <c r="B273" s="3" t="s">
        <v>285</v>
      </c>
      <c r="C273" s="16">
        <f>C298</f>
        <v>225000</v>
      </c>
      <c r="D273" s="16">
        <f t="shared" si="15"/>
        <v>225000</v>
      </c>
      <c r="E273" s="16">
        <f t="shared" si="15"/>
        <v>75002.82</v>
      </c>
      <c r="F273" s="16">
        <f t="shared" si="15"/>
        <v>0</v>
      </c>
      <c r="G273" s="40">
        <f t="shared" si="11"/>
        <v>33.334586666666674</v>
      </c>
      <c r="H273" s="20">
        <f t="shared" si="12"/>
        <v>149997.18</v>
      </c>
    </row>
    <row r="274" spans="1:8" ht="12.75">
      <c r="A274" s="32" t="s">
        <v>36</v>
      </c>
      <c r="B274" s="3" t="s">
        <v>287</v>
      </c>
      <c r="C274" s="16">
        <f>C299</f>
        <v>2000</v>
      </c>
      <c r="D274" s="16">
        <f t="shared" si="15"/>
        <v>2000</v>
      </c>
      <c r="E274" s="16">
        <f t="shared" si="15"/>
        <v>0</v>
      </c>
      <c r="F274" s="16">
        <f t="shared" si="15"/>
        <v>300</v>
      </c>
      <c r="G274" s="40">
        <f t="shared" si="11"/>
        <v>0</v>
      </c>
      <c r="H274" s="20">
        <f t="shared" si="12"/>
        <v>2000</v>
      </c>
    </row>
    <row r="275" spans="1:8" ht="12.75">
      <c r="A275" s="32" t="s">
        <v>24</v>
      </c>
      <c r="B275" s="3" t="s">
        <v>286</v>
      </c>
      <c r="C275" s="16">
        <f>C282+C300+C290</f>
        <v>203140</v>
      </c>
      <c r="D275" s="16">
        <f>D282+D300+D290</f>
        <v>276140</v>
      </c>
      <c r="E275" s="16">
        <f>E282+E300+E290</f>
        <v>62848.14</v>
      </c>
      <c r="F275" s="16">
        <f>F282+F300+F290</f>
        <v>28560.329999999998</v>
      </c>
      <c r="G275" s="40">
        <f t="shared" si="11"/>
        <v>22.75952053306294</v>
      </c>
      <c r="H275" s="20">
        <f t="shared" si="12"/>
        <v>213291.86</v>
      </c>
    </row>
    <row r="276" spans="1:8" ht="12.75">
      <c r="A276" s="32" t="s">
        <v>26</v>
      </c>
      <c r="B276" s="3" t="s">
        <v>289</v>
      </c>
      <c r="C276" s="16">
        <f>C283+C291+C304</f>
        <v>406000</v>
      </c>
      <c r="D276" s="16">
        <f>D283+D291+D304</f>
        <v>391000</v>
      </c>
      <c r="E276" s="16">
        <f>E283+E291+E304</f>
        <v>152505</v>
      </c>
      <c r="F276" s="16">
        <f>F283+F291+F304</f>
        <v>327440.09</v>
      </c>
      <c r="G276" s="40">
        <f t="shared" si="11"/>
        <v>39.00383631713555</v>
      </c>
      <c r="H276" s="20">
        <f t="shared" si="12"/>
        <v>238495</v>
      </c>
    </row>
    <row r="277" spans="1:8" ht="12.75">
      <c r="A277" s="32" t="s">
        <v>28</v>
      </c>
      <c r="B277" s="3" t="s">
        <v>290</v>
      </c>
      <c r="C277" s="16">
        <f>C278+C279</f>
        <v>189860</v>
      </c>
      <c r="D277" s="16">
        <f>D278+D279</f>
        <v>431860</v>
      </c>
      <c r="E277" s="16">
        <f>E278+E279</f>
        <v>220228.15</v>
      </c>
      <c r="F277" s="16">
        <f>F278+F279</f>
        <v>192944.63</v>
      </c>
      <c r="G277" s="40">
        <f t="shared" si="11"/>
        <v>50.99526466910572</v>
      </c>
      <c r="H277" s="20">
        <f t="shared" si="12"/>
        <v>211631.85</v>
      </c>
    </row>
    <row r="278" spans="1:8" ht="12.75">
      <c r="A278" s="32" t="s">
        <v>41</v>
      </c>
      <c r="B278" s="3" t="s">
        <v>291</v>
      </c>
      <c r="C278" s="16">
        <f>C285+C293</f>
        <v>42000</v>
      </c>
      <c r="D278" s="16">
        <f>D285+D293</f>
        <v>242000</v>
      </c>
      <c r="E278" s="16">
        <f>E285+E293</f>
        <v>135600</v>
      </c>
      <c r="F278" s="16">
        <f>F285+F293+F302</f>
        <v>108270</v>
      </c>
      <c r="G278" s="40">
        <f t="shared" si="11"/>
        <v>56.03305785123966</v>
      </c>
      <c r="H278" s="20">
        <f t="shared" si="12"/>
        <v>106400</v>
      </c>
    </row>
    <row r="279" spans="1:8" ht="12.75">
      <c r="A279" s="32" t="s">
        <v>29</v>
      </c>
      <c r="B279" s="3" t="s">
        <v>292</v>
      </c>
      <c r="C279" s="16">
        <f>C286+C294+C303</f>
        <v>147860</v>
      </c>
      <c r="D279" s="16">
        <f>D286+D294+D303</f>
        <v>189860</v>
      </c>
      <c r="E279" s="16">
        <f>E286+E294+E303</f>
        <v>84628.15</v>
      </c>
      <c r="F279" s="16">
        <f>F286+F294+F303</f>
        <v>84674.63</v>
      </c>
      <c r="G279" s="40">
        <f t="shared" si="11"/>
        <v>44.57397556093964</v>
      </c>
      <c r="H279" s="20">
        <f t="shared" si="12"/>
        <v>105231.85</v>
      </c>
    </row>
    <row r="280" spans="1:8" ht="25.5">
      <c r="A280" s="24" t="s">
        <v>73</v>
      </c>
      <c r="B280" s="3" t="s">
        <v>293</v>
      </c>
      <c r="C280" s="16">
        <f>C287+C288</f>
        <v>4761500</v>
      </c>
      <c r="D280" s="16">
        <f>D287+D288</f>
        <v>4674566.16</v>
      </c>
      <c r="E280" s="16">
        <f>E287+E288</f>
        <v>1667965.55</v>
      </c>
      <c r="F280" s="16">
        <f>F287</f>
        <v>950666.88</v>
      </c>
      <c r="G280" s="40">
        <f t="shared" si="11"/>
        <v>35.68171875013103</v>
      </c>
      <c r="H280" s="20">
        <f t="shared" si="12"/>
        <v>3006600.6100000003</v>
      </c>
    </row>
    <row r="281" spans="1:8" ht="12.75">
      <c r="A281" s="35" t="s">
        <v>248</v>
      </c>
      <c r="B281" s="35" t="s">
        <v>249</v>
      </c>
      <c r="C281" s="37">
        <f>C282+C283+C284+C287+C288</f>
        <v>5181500</v>
      </c>
      <c r="D281" s="37">
        <f>D282+D283+D284+D287+D288</f>
        <v>5334566.16</v>
      </c>
      <c r="E281" s="37">
        <f>E282+E283+E284+E287+E288</f>
        <v>1879769.19</v>
      </c>
      <c r="F281" s="37">
        <f>F282+F283+F284+F287</f>
        <v>1355961.88</v>
      </c>
      <c r="G281" s="41">
        <f aca="true" t="shared" si="16" ref="G281:G306">E281/D281*100</f>
        <v>35.23752698195048</v>
      </c>
      <c r="H281" s="14">
        <f aca="true" t="shared" si="17" ref="H281:H307">D281-E281</f>
        <v>3454796.97</v>
      </c>
    </row>
    <row r="282" spans="1:8" ht="12.75">
      <c r="A282" s="3" t="s">
        <v>24</v>
      </c>
      <c r="B282" s="3" t="s">
        <v>250</v>
      </c>
      <c r="C282" s="3">
        <v>82140</v>
      </c>
      <c r="D282" s="47">
        <v>112140</v>
      </c>
      <c r="E282" s="47">
        <v>23598.5</v>
      </c>
      <c r="F282" s="3">
        <v>6460</v>
      </c>
      <c r="G282" s="40">
        <f t="shared" si="16"/>
        <v>21.04378455502051</v>
      </c>
      <c r="H282" s="20">
        <f t="shared" si="17"/>
        <v>88541.5</v>
      </c>
    </row>
    <row r="283" spans="1:8" ht="12.75">
      <c r="A283" s="3" t="s">
        <v>26</v>
      </c>
      <c r="B283" s="3" t="s">
        <v>251</v>
      </c>
      <c r="C283" s="3">
        <v>207500</v>
      </c>
      <c r="D283" s="47">
        <v>317500</v>
      </c>
      <c r="E283" s="47">
        <v>121005</v>
      </c>
      <c r="F283" s="3">
        <v>294485</v>
      </c>
      <c r="G283" s="40">
        <f t="shared" si="16"/>
        <v>38.11181102362205</v>
      </c>
      <c r="H283" s="20">
        <f t="shared" si="17"/>
        <v>196495</v>
      </c>
    </row>
    <row r="284" spans="1:8" ht="12.75">
      <c r="A284" s="3" t="s">
        <v>28</v>
      </c>
      <c r="B284" s="3" t="s">
        <v>252</v>
      </c>
      <c r="C284" s="47">
        <f>C285+C286</f>
        <v>130360</v>
      </c>
      <c r="D284" s="47">
        <f>D285+D286</f>
        <v>230360</v>
      </c>
      <c r="E284" s="47">
        <f>E285+E286</f>
        <v>67200.14</v>
      </c>
      <c r="F284" s="16">
        <f>F285+F286</f>
        <v>104350</v>
      </c>
      <c r="G284" s="40">
        <f t="shared" si="16"/>
        <v>29.17179197777392</v>
      </c>
      <c r="H284" s="20">
        <f t="shared" si="17"/>
        <v>163159.86</v>
      </c>
    </row>
    <row r="285" spans="1:8" ht="12.75">
      <c r="A285" s="3" t="s">
        <v>41</v>
      </c>
      <c r="B285" s="3" t="s">
        <v>253</v>
      </c>
      <c r="C285" s="3">
        <v>42000</v>
      </c>
      <c r="D285" s="47">
        <v>142000</v>
      </c>
      <c r="E285" s="47">
        <v>36000</v>
      </c>
      <c r="F285" s="3">
        <v>90880</v>
      </c>
      <c r="G285" s="40">
        <f t="shared" si="16"/>
        <v>25.352112676056336</v>
      </c>
      <c r="H285" s="20">
        <f t="shared" si="17"/>
        <v>106000</v>
      </c>
    </row>
    <row r="286" spans="1:8" ht="12.75">
      <c r="A286" s="3" t="s">
        <v>29</v>
      </c>
      <c r="B286" s="3" t="s">
        <v>254</v>
      </c>
      <c r="C286" s="3">
        <v>88360</v>
      </c>
      <c r="D286" s="47">
        <v>88360</v>
      </c>
      <c r="E286" s="47">
        <v>31200.14</v>
      </c>
      <c r="F286" s="3">
        <v>13470</v>
      </c>
      <c r="G286" s="40">
        <f t="shared" si="16"/>
        <v>35.31025350837483</v>
      </c>
      <c r="H286" s="20">
        <f t="shared" si="17"/>
        <v>57159.86</v>
      </c>
    </row>
    <row r="287" spans="1:8" ht="25.5">
      <c r="A287" s="24" t="s">
        <v>73</v>
      </c>
      <c r="B287" s="3" t="s">
        <v>255</v>
      </c>
      <c r="C287" s="3">
        <v>4761500</v>
      </c>
      <c r="D287" s="47">
        <v>4666066.16</v>
      </c>
      <c r="E287" s="47">
        <v>1667965.55</v>
      </c>
      <c r="F287" s="3">
        <v>950666.88</v>
      </c>
      <c r="G287" s="40">
        <f t="shared" si="16"/>
        <v>35.74671881634872</v>
      </c>
      <c r="H287" s="20">
        <f t="shared" si="17"/>
        <v>2998100.6100000003</v>
      </c>
    </row>
    <row r="288" spans="1:8" ht="25.5">
      <c r="A288" s="24" t="s">
        <v>73</v>
      </c>
      <c r="B288" s="3" t="s">
        <v>321</v>
      </c>
      <c r="C288" s="3"/>
      <c r="D288" s="47">
        <v>8500</v>
      </c>
      <c r="E288" s="47"/>
      <c r="F288" s="47"/>
      <c r="G288" s="40"/>
      <c r="H288" s="43"/>
    </row>
    <row r="289" spans="1:8" ht="12.75">
      <c r="A289" s="35" t="s">
        <v>256</v>
      </c>
      <c r="B289" s="35" t="s">
        <v>257</v>
      </c>
      <c r="C289" s="37">
        <f>C291+C292+C290</f>
        <v>200000</v>
      </c>
      <c r="D289" s="37">
        <f>D291+D292+D290</f>
        <v>200000</v>
      </c>
      <c r="E289" s="37">
        <f>E291+E292+E290</f>
        <v>132902.31</v>
      </c>
      <c r="F289" s="37">
        <f>F291+F292+F290</f>
        <v>44149.95</v>
      </c>
      <c r="G289" s="41">
        <f t="shared" si="16"/>
        <v>66.451155</v>
      </c>
      <c r="H289" s="14">
        <f t="shared" si="17"/>
        <v>67097.69</v>
      </c>
    </row>
    <row r="290" spans="1:8" ht="12.75">
      <c r="A290" s="3" t="s">
        <v>24</v>
      </c>
      <c r="B290" s="3" t="s">
        <v>314</v>
      </c>
      <c r="C290" s="3"/>
      <c r="D290" s="47">
        <v>10000</v>
      </c>
      <c r="E290" s="47">
        <v>3302.31</v>
      </c>
      <c r="F290" s="3">
        <v>11309.95</v>
      </c>
      <c r="G290" s="40">
        <f>E290/D290*100</f>
        <v>33.0231</v>
      </c>
      <c r="H290" s="20">
        <f>D290-E290</f>
        <v>6697.6900000000005</v>
      </c>
    </row>
    <row r="291" spans="1:8" ht="12.75">
      <c r="A291" s="3" t="s">
        <v>26</v>
      </c>
      <c r="B291" s="3" t="s">
        <v>258</v>
      </c>
      <c r="C291" s="3">
        <v>197000</v>
      </c>
      <c r="D291" s="47">
        <v>72000</v>
      </c>
      <c r="E291" s="47">
        <v>30000</v>
      </c>
      <c r="F291" s="3">
        <v>32840</v>
      </c>
      <c r="G291" s="40">
        <f t="shared" si="16"/>
        <v>41.66666666666667</v>
      </c>
      <c r="H291" s="20">
        <f t="shared" si="17"/>
        <v>42000</v>
      </c>
    </row>
    <row r="292" spans="1:8" ht="12.75">
      <c r="A292" s="3" t="s">
        <v>28</v>
      </c>
      <c r="B292" s="3" t="s">
        <v>259</v>
      </c>
      <c r="C292" s="47">
        <f>C294+C293</f>
        <v>3000</v>
      </c>
      <c r="D292" s="47">
        <f>D294+D293</f>
        <v>118000</v>
      </c>
      <c r="E292" s="47">
        <f>E294+E293</f>
        <v>99600</v>
      </c>
      <c r="F292" s="16">
        <f>F294+F293</f>
        <v>0</v>
      </c>
      <c r="G292" s="40">
        <f t="shared" si="16"/>
        <v>84.40677966101696</v>
      </c>
      <c r="H292" s="20">
        <f t="shared" si="17"/>
        <v>18400</v>
      </c>
    </row>
    <row r="293" spans="1:8" ht="12.75">
      <c r="A293" s="3" t="s">
        <v>41</v>
      </c>
      <c r="B293" s="3" t="s">
        <v>315</v>
      </c>
      <c r="C293" s="3"/>
      <c r="D293" s="47">
        <v>100000</v>
      </c>
      <c r="E293" s="47">
        <v>99600</v>
      </c>
      <c r="F293" s="3"/>
      <c r="G293" s="40">
        <f>E293/D293*100</f>
        <v>99.6</v>
      </c>
      <c r="H293" s="20">
        <f>D293-E293</f>
        <v>400</v>
      </c>
    </row>
    <row r="294" spans="1:8" ht="12.75">
      <c r="A294" s="3" t="s">
        <v>29</v>
      </c>
      <c r="B294" s="3" t="s">
        <v>260</v>
      </c>
      <c r="C294" s="3">
        <v>3000</v>
      </c>
      <c r="D294" s="47">
        <v>18000</v>
      </c>
      <c r="E294" s="47">
        <v>0</v>
      </c>
      <c r="F294" s="3"/>
      <c r="G294" s="40">
        <f t="shared" si="16"/>
        <v>0</v>
      </c>
      <c r="H294" s="20">
        <f t="shared" si="17"/>
        <v>18000</v>
      </c>
    </row>
    <row r="295" spans="1:8" ht="25.5">
      <c r="A295" s="36" t="s">
        <v>261</v>
      </c>
      <c r="B295" s="35" t="s">
        <v>262</v>
      </c>
      <c r="C295" s="37">
        <f>C296+C300+C301+C304</f>
        <v>1150000</v>
      </c>
      <c r="D295" s="37">
        <f>D296+D300+D301+D304</f>
        <v>1210000</v>
      </c>
      <c r="E295" s="37">
        <f>E296+E300+E301+E304</f>
        <v>450303.11000000004</v>
      </c>
      <c r="F295" s="37">
        <f>F296+F300+F301+F304</f>
        <v>320859.55000000005</v>
      </c>
      <c r="G295" s="41">
        <f t="shared" si="16"/>
        <v>37.21513305785124</v>
      </c>
      <c r="H295" s="14">
        <f t="shared" si="17"/>
        <v>759696.8899999999</v>
      </c>
    </row>
    <row r="296" spans="1:8" ht="12.75">
      <c r="A296" s="24" t="s">
        <v>13</v>
      </c>
      <c r="B296" s="3" t="s">
        <v>263</v>
      </c>
      <c r="C296" s="47">
        <f>C297+C298+C299</f>
        <v>971000</v>
      </c>
      <c r="D296" s="47">
        <f>D297+D298+D299</f>
        <v>971000</v>
      </c>
      <c r="E296" s="47">
        <f>E297+E298+E299</f>
        <v>359427.77</v>
      </c>
      <c r="F296" s="16">
        <f>F297+F298+F299</f>
        <v>221359.45</v>
      </c>
      <c r="G296" s="40">
        <f t="shared" si="16"/>
        <v>37.0162481977343</v>
      </c>
      <c r="H296" s="20">
        <f t="shared" si="17"/>
        <v>611572.23</v>
      </c>
    </row>
    <row r="297" spans="1:8" ht="12.75">
      <c r="A297" s="3" t="s">
        <v>15</v>
      </c>
      <c r="B297" s="3" t="s">
        <v>264</v>
      </c>
      <c r="C297" s="47">
        <v>744000</v>
      </c>
      <c r="D297" s="47">
        <v>744000</v>
      </c>
      <c r="E297" s="47">
        <v>284424.95</v>
      </c>
      <c r="F297" s="3">
        <v>221059.45</v>
      </c>
      <c r="G297" s="40">
        <f t="shared" si="16"/>
        <v>38.229159946236564</v>
      </c>
      <c r="H297" s="20">
        <f t="shared" si="17"/>
        <v>459575.05</v>
      </c>
    </row>
    <row r="298" spans="1:8" ht="12.75">
      <c r="A298" s="3" t="s">
        <v>17</v>
      </c>
      <c r="B298" s="3" t="s">
        <v>265</v>
      </c>
      <c r="C298" s="47">
        <v>225000</v>
      </c>
      <c r="D298" s="47">
        <v>225000</v>
      </c>
      <c r="E298" s="47">
        <v>75002.82</v>
      </c>
      <c r="F298" s="3"/>
      <c r="G298" s="40">
        <f t="shared" si="16"/>
        <v>33.334586666666674</v>
      </c>
      <c r="H298" s="20">
        <f t="shared" si="17"/>
        <v>149997.18</v>
      </c>
    </row>
    <row r="299" spans="1:8" ht="12.75">
      <c r="A299" s="3" t="s">
        <v>36</v>
      </c>
      <c r="B299" s="3" t="s">
        <v>266</v>
      </c>
      <c r="C299" s="47">
        <v>2000</v>
      </c>
      <c r="D299" s="47">
        <v>2000</v>
      </c>
      <c r="E299" s="47">
        <v>0</v>
      </c>
      <c r="F299" s="3">
        <v>300</v>
      </c>
      <c r="G299" s="40">
        <f t="shared" si="16"/>
        <v>0</v>
      </c>
      <c r="H299" s="20">
        <f t="shared" si="17"/>
        <v>2000</v>
      </c>
    </row>
    <row r="300" spans="1:8" ht="12.75">
      <c r="A300" s="3" t="s">
        <v>24</v>
      </c>
      <c r="B300" s="3" t="s">
        <v>267</v>
      </c>
      <c r="C300" s="47">
        <v>121000</v>
      </c>
      <c r="D300" s="47">
        <v>154000</v>
      </c>
      <c r="E300" s="47">
        <v>35947.33</v>
      </c>
      <c r="F300" s="3">
        <v>10790.38</v>
      </c>
      <c r="G300" s="40">
        <f t="shared" si="16"/>
        <v>23.34242207792208</v>
      </c>
      <c r="H300" s="20">
        <f t="shared" si="17"/>
        <v>118052.67</v>
      </c>
    </row>
    <row r="301" spans="1:8" ht="12.75">
      <c r="A301" s="3" t="s">
        <v>28</v>
      </c>
      <c r="B301" s="3" t="s">
        <v>268</v>
      </c>
      <c r="C301" s="47">
        <f>C303</f>
        <v>56500</v>
      </c>
      <c r="D301" s="47">
        <f>D303</f>
        <v>83500</v>
      </c>
      <c r="E301" s="47">
        <f>E303</f>
        <v>53428.01</v>
      </c>
      <c r="F301" s="16">
        <f>F303+F302</f>
        <v>88594.63</v>
      </c>
      <c r="G301" s="40">
        <f t="shared" si="16"/>
        <v>63.98564071856288</v>
      </c>
      <c r="H301" s="20">
        <f t="shared" si="17"/>
        <v>30071.989999999998</v>
      </c>
    </row>
    <row r="302" spans="1:8" ht="12.75">
      <c r="A302" s="3" t="s">
        <v>41</v>
      </c>
      <c r="B302" s="3" t="s">
        <v>337</v>
      </c>
      <c r="C302" s="47"/>
      <c r="D302" s="47"/>
      <c r="E302" s="47"/>
      <c r="F302" s="3">
        <v>17390</v>
      </c>
      <c r="G302" s="40" t="e">
        <f>E302/D302*100</f>
        <v>#DIV/0!</v>
      </c>
      <c r="H302" s="20">
        <f>D302-E302</f>
        <v>0</v>
      </c>
    </row>
    <row r="303" spans="1:8" ht="12.75">
      <c r="A303" s="3" t="s">
        <v>29</v>
      </c>
      <c r="B303" s="3" t="s">
        <v>269</v>
      </c>
      <c r="C303" s="47">
        <v>56500</v>
      </c>
      <c r="D303" s="47">
        <v>83500</v>
      </c>
      <c r="E303" s="47">
        <v>53428.01</v>
      </c>
      <c r="F303" s="3">
        <v>71204.63</v>
      </c>
      <c r="G303" s="40">
        <f t="shared" si="16"/>
        <v>63.98564071856288</v>
      </c>
      <c r="H303" s="20">
        <f t="shared" si="17"/>
        <v>30071.989999999998</v>
      </c>
    </row>
    <row r="304" spans="1:8" ht="12.75">
      <c r="A304" s="3" t="s">
        <v>26</v>
      </c>
      <c r="B304" s="3" t="s">
        <v>270</v>
      </c>
      <c r="C304" s="47">
        <v>1500</v>
      </c>
      <c r="D304" s="47">
        <v>1500</v>
      </c>
      <c r="E304" s="47">
        <v>1500</v>
      </c>
      <c r="F304" s="3">
        <v>115.09</v>
      </c>
      <c r="G304" s="40">
        <f t="shared" si="16"/>
        <v>100</v>
      </c>
      <c r="H304" s="20">
        <f t="shared" si="17"/>
        <v>0</v>
      </c>
    </row>
    <row r="305" spans="1:8" ht="12.75">
      <c r="A305" s="1" t="s">
        <v>271</v>
      </c>
      <c r="B305" s="1" t="s">
        <v>272</v>
      </c>
      <c r="C305" s="14">
        <f aca="true" t="shared" si="18" ref="C305:F306">C306</f>
        <v>200000</v>
      </c>
      <c r="D305" s="14">
        <f t="shared" si="18"/>
        <v>200000</v>
      </c>
      <c r="E305" s="14">
        <f t="shared" si="18"/>
        <v>0</v>
      </c>
      <c r="F305" s="14">
        <f t="shared" si="18"/>
        <v>0</v>
      </c>
      <c r="G305" s="41">
        <f t="shared" si="16"/>
        <v>0</v>
      </c>
      <c r="H305" s="14">
        <f t="shared" si="17"/>
        <v>200000</v>
      </c>
    </row>
    <row r="306" spans="1:8" ht="12.75">
      <c r="A306" s="35" t="s">
        <v>273</v>
      </c>
      <c r="B306" s="35" t="s">
        <v>274</v>
      </c>
      <c r="C306" s="37">
        <f t="shared" si="18"/>
        <v>200000</v>
      </c>
      <c r="D306" s="37">
        <f t="shared" si="18"/>
        <v>200000</v>
      </c>
      <c r="E306" s="37">
        <f t="shared" si="18"/>
        <v>0</v>
      </c>
      <c r="F306" s="37">
        <f t="shared" si="18"/>
        <v>0</v>
      </c>
      <c r="G306" s="41">
        <f t="shared" si="16"/>
        <v>0</v>
      </c>
      <c r="H306" s="14">
        <f t="shared" si="17"/>
        <v>200000</v>
      </c>
    </row>
    <row r="307" spans="1:8" ht="25.5">
      <c r="A307" s="24" t="s">
        <v>73</v>
      </c>
      <c r="B307" s="3" t="s">
        <v>275</v>
      </c>
      <c r="C307" s="3">
        <v>200000</v>
      </c>
      <c r="D307" s="16">
        <v>200000</v>
      </c>
      <c r="E307" s="3">
        <v>0</v>
      </c>
      <c r="F307" s="3"/>
      <c r="G307" s="40">
        <f>E307/D307*100</f>
        <v>0</v>
      </c>
      <c r="H307" s="20">
        <f t="shared" si="17"/>
        <v>200000</v>
      </c>
    </row>
    <row r="308" spans="1:8" ht="12.75">
      <c r="A308" s="24" t="s">
        <v>281</v>
      </c>
      <c r="B308" s="3"/>
      <c r="C308" s="3">
        <v>0</v>
      </c>
      <c r="D308" s="3">
        <v>-8493530.43</v>
      </c>
      <c r="E308" s="16">
        <v>3185709.28</v>
      </c>
      <c r="F308" s="3">
        <v>2951928.64</v>
      </c>
      <c r="G308" s="3"/>
      <c r="H308" s="3"/>
    </row>
    <row r="311" spans="1:7" ht="15">
      <c r="A311" s="50" t="s">
        <v>324</v>
      </c>
      <c r="G311" s="50" t="s">
        <v>325</v>
      </c>
    </row>
    <row r="314" ht="12.75">
      <c r="A314" s="51" t="s">
        <v>326</v>
      </c>
    </row>
    <row r="315" ht="12.75">
      <c r="A315" s="51" t="s">
        <v>327</v>
      </c>
    </row>
  </sheetData>
  <sheetProtection/>
  <mergeCells count="2">
    <mergeCell ref="D1:F3"/>
    <mergeCell ref="G5:H5"/>
  </mergeCells>
  <printOptions/>
  <pageMargins left="0" right="0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5"/>
  <sheetViews>
    <sheetView tabSelected="1" zoomScalePageLayoutView="0" workbookViewId="0" topLeftCell="A1">
      <selection activeCell="E281" sqref="E281"/>
    </sheetView>
  </sheetViews>
  <sheetFormatPr defaultColWidth="9.00390625" defaultRowHeight="12.75"/>
  <cols>
    <col min="1" max="1" width="47.75390625" style="0" customWidth="1"/>
    <col min="2" max="2" width="27.00390625" style="0" customWidth="1"/>
    <col min="3" max="3" width="14.125" style="0" customWidth="1"/>
    <col min="4" max="4" width="15.125" style="0" customWidth="1"/>
    <col min="5" max="5" width="13.875" style="0" customWidth="1"/>
    <col min="6" max="6" width="12.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56" t="s">
        <v>338</v>
      </c>
      <c r="E1" s="56"/>
      <c r="F1" s="56"/>
    </row>
    <row r="2" spans="4:6" ht="12.75">
      <c r="D2" s="56"/>
      <c r="E2" s="56"/>
      <c r="F2" s="56"/>
    </row>
    <row r="3" spans="4:6" ht="12.75">
      <c r="D3" s="56"/>
      <c r="E3" s="56"/>
      <c r="F3" s="56"/>
    </row>
    <row r="4" spans="1:8" s="8" customFormat="1" ht="12.75">
      <c r="A4" s="10"/>
      <c r="B4" s="4"/>
      <c r="C4" s="4"/>
      <c r="D4" s="25"/>
      <c r="E4" s="25"/>
      <c r="F4" s="25"/>
      <c r="G4" s="7"/>
      <c r="H4" s="11" t="s">
        <v>304</v>
      </c>
    </row>
    <row r="5" spans="1:8" s="8" customFormat="1" ht="51">
      <c r="A5" s="9" t="s">
        <v>5</v>
      </c>
      <c r="B5" s="19" t="s">
        <v>6</v>
      </c>
      <c r="C5" s="21" t="s">
        <v>343</v>
      </c>
      <c r="D5" s="21" t="s">
        <v>342</v>
      </c>
      <c r="E5" s="29" t="s">
        <v>329</v>
      </c>
      <c r="F5" s="27" t="s">
        <v>330</v>
      </c>
      <c r="G5" s="54" t="s">
        <v>283</v>
      </c>
      <c r="H5" s="55"/>
    </row>
    <row r="6" spans="1:8" s="8" customFormat="1" ht="51.75">
      <c r="A6" s="9"/>
      <c r="B6" s="22"/>
      <c r="C6" s="22"/>
      <c r="D6" s="21" t="s">
        <v>7</v>
      </c>
      <c r="E6" s="19" t="s">
        <v>7</v>
      </c>
      <c r="F6" s="19" t="s">
        <v>7</v>
      </c>
      <c r="G6" s="30" t="s">
        <v>0</v>
      </c>
      <c r="H6" s="30" t="s">
        <v>1</v>
      </c>
    </row>
    <row r="7" spans="1:8" s="8" customFormat="1" ht="31.5" customHeight="1">
      <c r="A7" s="17" t="s">
        <v>8</v>
      </c>
      <c r="B7" s="22"/>
      <c r="C7" s="42">
        <f>C8+C67+C69+C98+C132+C141+C144+C188+C222+C225+C238+C273+C276</f>
        <v>360754847.43</v>
      </c>
      <c r="D7" s="42">
        <f>D8+D67+D69+D98+D132+D141+D144+D188+D222+D225+D238+D273+D276</f>
        <v>383572752.06</v>
      </c>
      <c r="E7" s="42">
        <f>E8+E67+E69+E98+E132+E141+E144+E188+E222+E225+E238+E273+E276</f>
        <v>128018204.78999998</v>
      </c>
      <c r="F7" s="42">
        <f>F8+F67+F69+F98+F132+F141+F144+F188+F222+F225+F238+F273+F276</f>
        <v>116590494.12999998</v>
      </c>
      <c r="G7" s="41">
        <f>E7/D7*100</f>
        <v>33.37520824992669</v>
      </c>
      <c r="H7" s="46">
        <f>D7-E7</f>
        <v>255554547.27000004</v>
      </c>
    </row>
    <row r="8" spans="1:8" s="8" customFormat="1" ht="15">
      <c r="A8" s="9" t="s">
        <v>9</v>
      </c>
      <c r="B8" s="22" t="s">
        <v>10</v>
      </c>
      <c r="C8" s="42">
        <f>C9+C13+C14+C15+C18</f>
        <v>37539622.43</v>
      </c>
      <c r="D8" s="42">
        <f>D9+D13+D14+D15+D18</f>
        <v>34534300.07</v>
      </c>
      <c r="E8" s="42">
        <f>E9+E13+E14+E15+E18</f>
        <v>9731204.11</v>
      </c>
      <c r="F8" s="42">
        <f>F9+F13+F14+F15+F18</f>
        <v>8389508.56</v>
      </c>
      <c r="G8" s="41">
        <f aca="true" t="shared" si="0" ref="G8:G71">E8/D8*100</f>
        <v>28.178373646708167</v>
      </c>
      <c r="H8" s="46">
        <f aca="true" t="shared" si="1" ref="H8:H71">D8-E8</f>
        <v>24803095.96</v>
      </c>
    </row>
    <row r="9" spans="1:8" s="8" customFormat="1" ht="25.5">
      <c r="A9" s="31" t="s">
        <v>13</v>
      </c>
      <c r="B9" s="3" t="s">
        <v>288</v>
      </c>
      <c r="C9" s="48">
        <f>C10+C11+C12</f>
        <v>17613600</v>
      </c>
      <c r="D9" s="48">
        <f>D10+D11+D12</f>
        <v>17789722</v>
      </c>
      <c r="E9" s="48">
        <f>E10+E11+E12</f>
        <v>5775207.109999999</v>
      </c>
      <c r="F9" s="48">
        <f>F10+F11+F12</f>
        <v>4522641.69</v>
      </c>
      <c r="G9" s="40">
        <f t="shared" si="0"/>
        <v>32.46372883173778</v>
      </c>
      <c r="H9" s="43">
        <f t="shared" si="1"/>
        <v>12014514.89</v>
      </c>
    </row>
    <row r="10" spans="1:8" s="8" customFormat="1" ht="12.75">
      <c r="A10" s="13" t="s">
        <v>15</v>
      </c>
      <c r="B10" s="3" t="s">
        <v>284</v>
      </c>
      <c r="C10" s="48">
        <f>C21+C25+C33+C44+C60</f>
        <v>13548785</v>
      </c>
      <c r="D10" s="48">
        <f aca="true" t="shared" si="2" ref="D10:F11">D21+D25+D33+D44+D60</f>
        <v>13683188</v>
      </c>
      <c r="E10" s="48">
        <f t="shared" si="2"/>
        <v>4235043.799999999</v>
      </c>
      <c r="F10" s="48">
        <f t="shared" si="2"/>
        <v>3661965.35</v>
      </c>
      <c r="G10" s="40">
        <f t="shared" si="0"/>
        <v>30.95070973226414</v>
      </c>
      <c r="H10" s="43">
        <f t="shared" si="1"/>
        <v>9448144.200000001</v>
      </c>
    </row>
    <row r="11" spans="1:8" s="8" customFormat="1" ht="12.75">
      <c r="A11" s="13" t="s">
        <v>17</v>
      </c>
      <c r="B11" s="3" t="s">
        <v>285</v>
      </c>
      <c r="C11" s="48">
        <f>C22+C26+C34+C45+C61</f>
        <v>4047815</v>
      </c>
      <c r="D11" s="48">
        <f t="shared" si="2"/>
        <v>4089534</v>
      </c>
      <c r="E11" s="48">
        <f t="shared" si="2"/>
        <v>1539642.1500000001</v>
      </c>
      <c r="F11" s="48">
        <f t="shared" si="2"/>
        <v>859776.34</v>
      </c>
      <c r="G11" s="40">
        <f t="shared" si="0"/>
        <v>37.64835186600723</v>
      </c>
      <c r="H11" s="43">
        <f t="shared" si="1"/>
        <v>2549891.8499999996</v>
      </c>
    </row>
    <row r="12" spans="1:8" s="8" customFormat="1" ht="12.75">
      <c r="A12" s="32" t="s">
        <v>36</v>
      </c>
      <c r="B12" s="3" t="s">
        <v>287</v>
      </c>
      <c r="C12" s="48">
        <f>C35+C46+C62</f>
        <v>17000</v>
      </c>
      <c r="D12" s="48">
        <f>D35+D46+D62</f>
        <v>17000</v>
      </c>
      <c r="E12" s="48">
        <f>E35+E46+E62</f>
        <v>521.16</v>
      </c>
      <c r="F12" s="48">
        <f>F35+F46+F62</f>
        <v>900</v>
      </c>
      <c r="G12" s="40">
        <f t="shared" si="0"/>
        <v>3.0656470588235294</v>
      </c>
      <c r="H12" s="43">
        <f t="shared" si="1"/>
        <v>16478.84</v>
      </c>
    </row>
    <row r="13" spans="1:8" s="8" customFormat="1" ht="12.75">
      <c r="A13" s="32" t="s">
        <v>24</v>
      </c>
      <c r="B13" s="3" t="s">
        <v>286</v>
      </c>
      <c r="C13" s="48">
        <f>C27+C36+C47+C63</f>
        <v>2526412</v>
      </c>
      <c r="D13" s="48">
        <f>D27+D36+D47+D63</f>
        <v>2608643.22</v>
      </c>
      <c r="E13" s="48">
        <f>E27+E36+E47+E63</f>
        <v>748115.79</v>
      </c>
      <c r="F13" s="48">
        <f>F27+F36+F47+F63</f>
        <v>908225.01</v>
      </c>
      <c r="G13" s="40">
        <f t="shared" si="0"/>
        <v>28.678348356123607</v>
      </c>
      <c r="H13" s="43">
        <f t="shared" si="1"/>
        <v>1860527.4300000002</v>
      </c>
    </row>
    <row r="14" spans="1:8" s="8" customFormat="1" ht="12.75">
      <c r="A14" s="32" t="s">
        <v>26</v>
      </c>
      <c r="B14" s="3" t="s">
        <v>289</v>
      </c>
      <c r="C14" s="48">
        <f>C28+C29+C37+C41+C48+C52+C54+C57</f>
        <v>7644600</v>
      </c>
      <c r="D14" s="48">
        <f>D28+D29+D37+D41+D48+D52+D54+D57</f>
        <v>3981824.78</v>
      </c>
      <c r="E14" s="48">
        <f>E28+E29+E37+E41+E48+E52+E54+E57</f>
        <v>40644.549999999996</v>
      </c>
      <c r="F14" s="48">
        <f>F28+F29+F37+F41+F48+F52+F54+F57</f>
        <v>67967.45</v>
      </c>
      <c r="G14" s="40">
        <f t="shared" si="0"/>
        <v>1.0207518473477377</v>
      </c>
      <c r="H14" s="43">
        <f t="shared" si="1"/>
        <v>3941180.23</v>
      </c>
    </row>
    <row r="15" spans="1:8" s="8" customFormat="1" ht="12.75">
      <c r="A15" s="32" t="s">
        <v>28</v>
      </c>
      <c r="B15" s="3" t="s">
        <v>290</v>
      </c>
      <c r="C15" s="48">
        <f>C16+C17</f>
        <v>755010.4299999999</v>
      </c>
      <c r="D15" s="48">
        <f>D16+D17</f>
        <v>889110.0700000001</v>
      </c>
      <c r="E15" s="48">
        <f>E16+E17</f>
        <v>334236.66</v>
      </c>
      <c r="F15" s="48">
        <f>F16+F17</f>
        <v>124674.41</v>
      </c>
      <c r="G15" s="40">
        <f t="shared" si="0"/>
        <v>37.59227021239338</v>
      </c>
      <c r="H15" s="43">
        <f t="shared" si="1"/>
        <v>554873.4100000001</v>
      </c>
    </row>
    <row r="16" spans="1:8" s="8" customFormat="1" ht="12.75">
      <c r="A16" s="32" t="s">
        <v>41</v>
      </c>
      <c r="B16" s="3" t="s">
        <v>291</v>
      </c>
      <c r="C16" s="48">
        <f>C39+C50</f>
        <v>208610.43</v>
      </c>
      <c r="D16" s="48">
        <f>D39+D50</f>
        <v>335118.07</v>
      </c>
      <c r="E16" s="48">
        <f>E39+E50</f>
        <v>171466.66999999998</v>
      </c>
      <c r="F16" s="48">
        <f>F39+F50</f>
        <v>0</v>
      </c>
      <c r="G16" s="40">
        <f t="shared" si="0"/>
        <v>51.16604723821666</v>
      </c>
      <c r="H16" s="43">
        <f t="shared" si="1"/>
        <v>163651.40000000002</v>
      </c>
    </row>
    <row r="17" spans="1:8" s="8" customFormat="1" ht="12.75">
      <c r="A17" s="32" t="s">
        <v>29</v>
      </c>
      <c r="B17" s="3" t="s">
        <v>292</v>
      </c>
      <c r="C17" s="48">
        <f>C40+C51+C65+C30</f>
        <v>546400</v>
      </c>
      <c r="D17" s="48">
        <f>D40+D51+D65+D30</f>
        <v>553992</v>
      </c>
      <c r="E17" s="48">
        <f>E40+E51+E65+E30</f>
        <v>162769.99</v>
      </c>
      <c r="F17" s="48">
        <f>F40+F51+F65+F30</f>
        <v>124674.41</v>
      </c>
      <c r="G17" s="40">
        <f t="shared" si="0"/>
        <v>29.38128889947869</v>
      </c>
      <c r="H17" s="43">
        <f t="shared" si="1"/>
        <v>391222.01</v>
      </c>
    </row>
    <row r="18" spans="1:8" s="8" customFormat="1" ht="25.5">
      <c r="A18" s="24" t="s">
        <v>73</v>
      </c>
      <c r="B18" s="3" t="s">
        <v>293</v>
      </c>
      <c r="C18" s="48">
        <f>C66</f>
        <v>9000000</v>
      </c>
      <c r="D18" s="48">
        <f>D66</f>
        <v>9265000</v>
      </c>
      <c r="E18" s="48">
        <f>E66</f>
        <v>2833000</v>
      </c>
      <c r="F18" s="48">
        <f>F66</f>
        <v>2766000</v>
      </c>
      <c r="G18" s="40">
        <f t="shared" si="0"/>
        <v>30.5774419859687</v>
      </c>
      <c r="H18" s="43">
        <f t="shared" si="1"/>
        <v>6432000</v>
      </c>
    </row>
    <row r="19" spans="1:8" s="8" customFormat="1" ht="44.25" customHeight="1">
      <c r="A19" s="39" t="s">
        <v>11</v>
      </c>
      <c r="B19" s="35" t="s">
        <v>12</v>
      </c>
      <c r="C19" s="44">
        <f>C20</f>
        <v>957000</v>
      </c>
      <c r="D19" s="44">
        <f>D20</f>
        <v>957000</v>
      </c>
      <c r="E19" s="44">
        <f>E20</f>
        <v>307131.53</v>
      </c>
      <c r="F19" s="44">
        <f>F20</f>
        <v>235409.68</v>
      </c>
      <c r="G19" s="41">
        <f t="shared" si="0"/>
        <v>32.09315882967607</v>
      </c>
      <c r="H19" s="46">
        <f t="shared" si="1"/>
        <v>649868.47</v>
      </c>
    </row>
    <row r="20" spans="1:8" s="8" customFormat="1" ht="25.5">
      <c r="A20" s="31" t="s">
        <v>13</v>
      </c>
      <c r="B20" s="3" t="s">
        <v>14</v>
      </c>
      <c r="C20" s="45">
        <f>C21+C22</f>
        <v>957000</v>
      </c>
      <c r="D20" s="45">
        <f>D21+D22</f>
        <v>957000</v>
      </c>
      <c r="E20" s="45">
        <f>E21+E22</f>
        <v>307131.53</v>
      </c>
      <c r="F20" s="45">
        <f>F21+F22</f>
        <v>235409.68</v>
      </c>
      <c r="G20" s="40">
        <f t="shared" si="0"/>
        <v>32.09315882967607</v>
      </c>
      <c r="H20" s="43">
        <f t="shared" si="1"/>
        <v>649868.47</v>
      </c>
    </row>
    <row r="21" spans="1:8" s="8" customFormat="1" ht="12.75">
      <c r="A21" s="13" t="s">
        <v>15</v>
      </c>
      <c r="B21" s="3" t="s">
        <v>16</v>
      </c>
      <c r="C21" s="45">
        <v>765000</v>
      </c>
      <c r="D21" s="45">
        <v>765000</v>
      </c>
      <c r="E21" s="43">
        <v>236515.37</v>
      </c>
      <c r="F21" s="43">
        <v>199209.22</v>
      </c>
      <c r="G21" s="40">
        <f t="shared" si="0"/>
        <v>30.91704183006536</v>
      </c>
      <c r="H21" s="43">
        <f t="shared" si="1"/>
        <v>528484.63</v>
      </c>
    </row>
    <row r="22" spans="1:8" s="8" customFormat="1" ht="12.75">
      <c r="A22" s="13" t="s">
        <v>17</v>
      </c>
      <c r="B22" s="3" t="s">
        <v>18</v>
      </c>
      <c r="C22" s="45">
        <v>192000</v>
      </c>
      <c r="D22" s="45">
        <v>192000</v>
      </c>
      <c r="E22" s="43">
        <v>70616.16</v>
      </c>
      <c r="F22" s="43">
        <v>36200.46</v>
      </c>
      <c r="G22" s="40">
        <f t="shared" si="0"/>
        <v>36.779250000000005</v>
      </c>
      <c r="H22" s="43">
        <f t="shared" si="1"/>
        <v>121383.84</v>
      </c>
    </row>
    <row r="23" spans="1:8" s="8" customFormat="1" ht="63.75">
      <c r="A23" s="39" t="s">
        <v>19</v>
      </c>
      <c r="B23" s="35" t="s">
        <v>20</v>
      </c>
      <c r="C23" s="44">
        <f>C24+C27+C28+C29+C30</f>
        <v>712000</v>
      </c>
      <c r="D23" s="44">
        <f>D24+D27+D28+D29+D30</f>
        <v>712000</v>
      </c>
      <c r="E23" s="44">
        <f>E24+E27+E28+E29+E30</f>
        <v>210102.06</v>
      </c>
      <c r="F23" s="44">
        <f>F24+F27+F28+F29+F30</f>
        <v>198736.19999999998</v>
      </c>
      <c r="G23" s="41">
        <f t="shared" si="0"/>
        <v>29.508716292134828</v>
      </c>
      <c r="H23" s="46">
        <f t="shared" si="1"/>
        <v>501897.94</v>
      </c>
    </row>
    <row r="24" spans="1:8" s="8" customFormat="1" ht="25.5">
      <c r="A24" s="31" t="s">
        <v>13</v>
      </c>
      <c r="B24" s="13" t="s">
        <v>21</v>
      </c>
      <c r="C24" s="45">
        <f>C25+C26</f>
        <v>371600</v>
      </c>
      <c r="D24" s="45">
        <f>D25+D26</f>
        <v>371600</v>
      </c>
      <c r="E24" s="45">
        <f>E25+E26</f>
        <v>125556.48</v>
      </c>
      <c r="F24" s="45">
        <f>F25+F26</f>
        <v>97244.17</v>
      </c>
      <c r="G24" s="40">
        <f t="shared" si="0"/>
        <v>33.788073196986005</v>
      </c>
      <c r="H24" s="43">
        <f t="shared" si="1"/>
        <v>246043.52000000002</v>
      </c>
    </row>
    <row r="25" spans="1:8" s="8" customFormat="1" ht="12.75">
      <c r="A25" s="13" t="s">
        <v>15</v>
      </c>
      <c r="B25" s="13" t="s">
        <v>22</v>
      </c>
      <c r="C25" s="45">
        <v>285400</v>
      </c>
      <c r="D25" s="45">
        <v>285400</v>
      </c>
      <c r="E25" s="43">
        <v>86399.18</v>
      </c>
      <c r="F25" s="43">
        <v>83532.26</v>
      </c>
      <c r="G25" s="40">
        <f t="shared" si="0"/>
        <v>30.273013314646107</v>
      </c>
      <c r="H25" s="43">
        <f t="shared" si="1"/>
        <v>199000.82</v>
      </c>
    </row>
    <row r="26" spans="1:8" s="8" customFormat="1" ht="12.75">
      <c r="A26" s="13" t="s">
        <v>17</v>
      </c>
      <c r="B26" s="13" t="s">
        <v>23</v>
      </c>
      <c r="C26" s="45">
        <v>86200</v>
      </c>
      <c r="D26" s="45">
        <v>86200</v>
      </c>
      <c r="E26" s="43">
        <v>39157.3</v>
      </c>
      <c r="F26" s="43">
        <v>13711.91</v>
      </c>
      <c r="G26" s="40">
        <f t="shared" si="0"/>
        <v>45.426102088167056</v>
      </c>
      <c r="H26" s="43">
        <f t="shared" si="1"/>
        <v>47042.7</v>
      </c>
    </row>
    <row r="27" spans="1:8" ht="12.75">
      <c r="A27" s="32" t="s">
        <v>24</v>
      </c>
      <c r="B27" s="3" t="s">
        <v>25</v>
      </c>
      <c r="C27" s="48">
        <v>279400</v>
      </c>
      <c r="D27" s="48">
        <v>279400</v>
      </c>
      <c r="E27" s="47">
        <v>75217.89</v>
      </c>
      <c r="F27" s="47">
        <v>91458</v>
      </c>
      <c r="G27" s="40">
        <f t="shared" si="0"/>
        <v>26.921220472440943</v>
      </c>
      <c r="H27" s="43">
        <f t="shared" si="1"/>
        <v>204182.11</v>
      </c>
    </row>
    <row r="28" spans="1:8" s="2" customFormat="1" ht="12.75">
      <c r="A28" s="32" t="s">
        <v>26</v>
      </c>
      <c r="B28" s="3" t="s">
        <v>27</v>
      </c>
      <c r="C28" s="45">
        <v>10000</v>
      </c>
      <c r="D28" s="45">
        <v>10000</v>
      </c>
      <c r="E28" s="47">
        <v>440</v>
      </c>
      <c r="F28" s="47">
        <v>34.03</v>
      </c>
      <c r="G28" s="40">
        <f t="shared" si="0"/>
        <v>4.3999999999999995</v>
      </c>
      <c r="H28" s="43">
        <f t="shared" si="1"/>
        <v>9560</v>
      </c>
    </row>
    <row r="29" spans="1:8" ht="14.25" customHeight="1">
      <c r="A29" s="32" t="s">
        <v>26</v>
      </c>
      <c r="B29" s="3" t="s">
        <v>30</v>
      </c>
      <c r="C29" s="47">
        <v>1000</v>
      </c>
      <c r="D29" s="47">
        <v>1000</v>
      </c>
      <c r="E29" s="47">
        <v>714.7</v>
      </c>
      <c r="F29" s="47"/>
      <c r="G29" s="40">
        <f t="shared" si="0"/>
        <v>71.47</v>
      </c>
      <c r="H29" s="43">
        <f t="shared" si="1"/>
        <v>285.29999999999995</v>
      </c>
    </row>
    <row r="30" spans="1:8" ht="14.25" customHeight="1">
      <c r="A30" s="32" t="s">
        <v>29</v>
      </c>
      <c r="B30" s="3" t="s">
        <v>298</v>
      </c>
      <c r="C30" s="47">
        <v>50000</v>
      </c>
      <c r="D30" s="47">
        <v>50000</v>
      </c>
      <c r="E30" s="47">
        <v>8172.99</v>
      </c>
      <c r="F30" s="47">
        <v>10000</v>
      </c>
      <c r="G30" s="40">
        <f t="shared" si="0"/>
        <v>16.345979999999997</v>
      </c>
      <c r="H30" s="43">
        <f t="shared" si="1"/>
        <v>41827.01</v>
      </c>
    </row>
    <row r="31" spans="1:8" ht="63.75" customHeight="1">
      <c r="A31" s="39" t="s">
        <v>31</v>
      </c>
      <c r="B31" s="35" t="s">
        <v>32</v>
      </c>
      <c r="C31" s="44">
        <f>C32+C36+C37+C38+C41</f>
        <v>12311822.43</v>
      </c>
      <c r="D31" s="44">
        <f>D32+D36+D37+D38+D41</f>
        <v>12538330.07</v>
      </c>
      <c r="E31" s="44">
        <f>E32+E36+E37+E38+E41</f>
        <v>4149545.19</v>
      </c>
      <c r="F31" s="44">
        <f>F32+F36+F37+F38+F41</f>
        <v>3086000.44</v>
      </c>
      <c r="G31" s="41">
        <f t="shared" si="0"/>
        <v>33.09487919709869</v>
      </c>
      <c r="H31" s="46">
        <f t="shared" si="1"/>
        <v>8388784.88</v>
      </c>
    </row>
    <row r="32" spans="1:8" ht="25.5">
      <c r="A32" s="34" t="s">
        <v>13</v>
      </c>
      <c r="B32" s="3" t="s">
        <v>33</v>
      </c>
      <c r="C32" s="47">
        <f>C33+C34+C35</f>
        <v>11113000</v>
      </c>
      <c r="D32" s="47">
        <f>D33+D34+D35</f>
        <v>11113000</v>
      </c>
      <c r="E32" s="47">
        <f>E33+E34+E35</f>
        <v>3647087.09</v>
      </c>
      <c r="F32" s="47">
        <f>F33+F34+F35</f>
        <v>2642066.48</v>
      </c>
      <c r="G32" s="40">
        <f t="shared" si="0"/>
        <v>32.81820471519841</v>
      </c>
      <c r="H32" s="43">
        <f t="shared" si="1"/>
        <v>7465912.91</v>
      </c>
    </row>
    <row r="33" spans="1:8" ht="14.25" customHeight="1">
      <c r="A33" s="32" t="s">
        <v>15</v>
      </c>
      <c r="B33" s="3" t="s">
        <v>34</v>
      </c>
      <c r="C33" s="48">
        <v>8532000</v>
      </c>
      <c r="D33" s="48">
        <v>8532000</v>
      </c>
      <c r="E33" s="47">
        <v>2645436.84</v>
      </c>
      <c r="F33" s="47">
        <v>2205625.85</v>
      </c>
      <c r="G33" s="40">
        <f t="shared" si="0"/>
        <v>31.006057665260194</v>
      </c>
      <c r="H33" s="43">
        <f t="shared" si="1"/>
        <v>5886563.16</v>
      </c>
    </row>
    <row r="34" spans="1:8" ht="13.5" customHeight="1">
      <c r="A34" s="32" t="s">
        <v>17</v>
      </c>
      <c r="B34" s="3" t="s">
        <v>35</v>
      </c>
      <c r="C34" s="47">
        <v>2576000</v>
      </c>
      <c r="D34" s="47">
        <v>2576000</v>
      </c>
      <c r="E34" s="47">
        <v>1001650.25</v>
      </c>
      <c r="F34" s="47">
        <v>436040.63</v>
      </c>
      <c r="G34" s="40">
        <f t="shared" si="0"/>
        <v>38.883938276397515</v>
      </c>
      <c r="H34" s="43">
        <f t="shared" si="1"/>
        <v>1574349.75</v>
      </c>
    </row>
    <row r="35" spans="1:8" ht="12.75">
      <c r="A35" s="32" t="s">
        <v>36</v>
      </c>
      <c r="B35" s="3" t="s">
        <v>37</v>
      </c>
      <c r="C35" s="47">
        <v>5000</v>
      </c>
      <c r="D35" s="47">
        <v>5000</v>
      </c>
      <c r="E35" s="47">
        <v>0</v>
      </c>
      <c r="F35" s="47">
        <v>400</v>
      </c>
      <c r="G35" s="40">
        <f t="shared" si="0"/>
        <v>0</v>
      </c>
      <c r="H35" s="43">
        <f t="shared" si="1"/>
        <v>5000</v>
      </c>
    </row>
    <row r="36" spans="1:8" ht="12.75">
      <c r="A36" s="32" t="s">
        <v>24</v>
      </c>
      <c r="B36" s="3" t="s">
        <v>38</v>
      </c>
      <c r="C36" s="3">
        <v>911682</v>
      </c>
      <c r="D36" s="47">
        <v>926282</v>
      </c>
      <c r="E36" s="47">
        <v>313741.38</v>
      </c>
      <c r="F36" s="47">
        <v>360837.66</v>
      </c>
      <c r="G36" s="40">
        <f t="shared" si="0"/>
        <v>33.871043591476464</v>
      </c>
      <c r="H36" s="43">
        <f t="shared" si="1"/>
        <v>612540.62</v>
      </c>
    </row>
    <row r="37" spans="1:8" ht="12.75">
      <c r="A37" s="6" t="s">
        <v>26</v>
      </c>
      <c r="B37" s="3" t="s">
        <v>39</v>
      </c>
      <c r="C37" s="3">
        <v>50000</v>
      </c>
      <c r="D37" s="47">
        <v>135400</v>
      </c>
      <c r="E37" s="47">
        <v>35669.25</v>
      </c>
      <c r="F37" s="47">
        <v>54083.3</v>
      </c>
      <c r="G37" s="40">
        <f t="shared" si="0"/>
        <v>26.34361152141802</v>
      </c>
      <c r="H37" s="43">
        <f t="shared" si="1"/>
        <v>99730.75</v>
      </c>
    </row>
    <row r="38" spans="1:8" ht="12.75">
      <c r="A38" s="6" t="s">
        <v>28</v>
      </c>
      <c r="B38" s="3" t="s">
        <v>40</v>
      </c>
      <c r="C38" s="47">
        <f>C39+C40</f>
        <v>227140.43</v>
      </c>
      <c r="D38" s="47">
        <f>D39+D40</f>
        <v>353648.07</v>
      </c>
      <c r="E38" s="47">
        <f>E39+E40</f>
        <v>149381.5</v>
      </c>
      <c r="F38" s="47">
        <f>F39+F40</f>
        <v>29013</v>
      </c>
      <c r="G38" s="40">
        <f t="shared" si="0"/>
        <v>42.24015700128096</v>
      </c>
      <c r="H38" s="43">
        <f t="shared" si="1"/>
        <v>204266.57</v>
      </c>
    </row>
    <row r="39" spans="1:8" ht="12.75">
      <c r="A39" s="6" t="s">
        <v>41</v>
      </c>
      <c r="B39" s="3" t="s">
        <v>42</v>
      </c>
      <c r="C39" s="3">
        <v>87140.43</v>
      </c>
      <c r="D39" s="47">
        <v>213648.07</v>
      </c>
      <c r="E39" s="47">
        <v>50000</v>
      </c>
      <c r="F39" s="47"/>
      <c r="G39" s="40">
        <f t="shared" si="0"/>
        <v>23.40297293581917</v>
      </c>
      <c r="H39" s="43">
        <f t="shared" si="1"/>
        <v>163648.07</v>
      </c>
    </row>
    <row r="40" spans="1:8" ht="12.75">
      <c r="A40" s="6" t="s">
        <v>29</v>
      </c>
      <c r="B40" s="3" t="s">
        <v>43</v>
      </c>
      <c r="C40" s="3">
        <v>140000</v>
      </c>
      <c r="D40" s="47">
        <v>140000</v>
      </c>
      <c r="E40" s="47">
        <v>99381.5</v>
      </c>
      <c r="F40" s="47">
        <v>29013</v>
      </c>
      <c r="G40" s="40">
        <f t="shared" si="0"/>
        <v>70.98678571428572</v>
      </c>
      <c r="H40" s="43">
        <f t="shared" si="1"/>
        <v>40618.5</v>
      </c>
    </row>
    <row r="41" spans="1:8" ht="12.75">
      <c r="A41" s="6" t="s">
        <v>26</v>
      </c>
      <c r="B41" s="3" t="s">
        <v>44</v>
      </c>
      <c r="C41" s="3">
        <v>10000</v>
      </c>
      <c r="D41" s="47">
        <v>10000</v>
      </c>
      <c r="E41" s="47">
        <v>3665.97</v>
      </c>
      <c r="F41" s="47"/>
      <c r="G41" s="40">
        <f t="shared" si="0"/>
        <v>36.6597</v>
      </c>
      <c r="H41" s="43">
        <f t="shared" si="1"/>
        <v>6334.030000000001</v>
      </c>
    </row>
    <row r="42" spans="1:8" ht="51" customHeight="1">
      <c r="A42" s="39" t="s">
        <v>45</v>
      </c>
      <c r="B42" s="35" t="s">
        <v>46</v>
      </c>
      <c r="C42" s="44">
        <f>C43+C47+C48+C49+C52</f>
        <v>6264600</v>
      </c>
      <c r="D42" s="44">
        <f>D43+D47+D48+D49+D52</f>
        <v>6429600</v>
      </c>
      <c r="E42" s="44">
        <f>E43+E47+E48+E49+E52</f>
        <v>2075319.0099999995</v>
      </c>
      <c r="F42" s="44">
        <f>F43+F47+F48+F49+F52</f>
        <v>1887717.1600000001</v>
      </c>
      <c r="G42" s="41">
        <f t="shared" si="0"/>
        <v>32.2775757434366</v>
      </c>
      <c r="H42" s="46">
        <f t="shared" si="1"/>
        <v>4354280.99</v>
      </c>
    </row>
    <row r="43" spans="1:8" ht="25.5">
      <c r="A43" s="34" t="s">
        <v>13</v>
      </c>
      <c r="B43" s="3" t="s">
        <v>47</v>
      </c>
      <c r="C43" s="46">
        <f>C44+C45+C46</f>
        <v>4650600</v>
      </c>
      <c r="D43" s="46">
        <f>D44+D45+D46</f>
        <v>4795100</v>
      </c>
      <c r="E43" s="46">
        <f>E44+E45+E46</f>
        <v>1571026.8999999997</v>
      </c>
      <c r="F43" s="46">
        <f>F44+F45+F46</f>
        <v>1412996.1800000002</v>
      </c>
      <c r="G43" s="41">
        <f t="shared" si="0"/>
        <v>32.763172822256045</v>
      </c>
      <c r="H43" s="46">
        <f t="shared" si="1"/>
        <v>3224073.1000000006</v>
      </c>
    </row>
    <row r="44" spans="1:8" ht="13.5" customHeight="1">
      <c r="A44" s="32" t="s">
        <v>15</v>
      </c>
      <c r="B44" s="3" t="s">
        <v>48</v>
      </c>
      <c r="C44" s="3">
        <v>3567500</v>
      </c>
      <c r="D44" s="47">
        <v>3678500</v>
      </c>
      <c r="E44" s="47">
        <v>1172128.89</v>
      </c>
      <c r="F44" s="47">
        <v>1069425.08</v>
      </c>
      <c r="G44" s="40">
        <f t="shared" si="0"/>
        <v>31.86431670517874</v>
      </c>
      <c r="H44" s="43">
        <f t="shared" si="1"/>
        <v>2506371.1100000003</v>
      </c>
    </row>
    <row r="45" spans="1:8" ht="13.5" customHeight="1">
      <c r="A45" s="6" t="s">
        <v>17</v>
      </c>
      <c r="B45" s="3" t="s">
        <v>49</v>
      </c>
      <c r="C45" s="3">
        <v>1073100</v>
      </c>
      <c r="D45" s="47">
        <v>1106600</v>
      </c>
      <c r="E45" s="47">
        <v>398376.85</v>
      </c>
      <c r="F45" s="47">
        <v>343571.1</v>
      </c>
      <c r="G45" s="40">
        <f t="shared" si="0"/>
        <v>36.00007681185613</v>
      </c>
      <c r="H45" s="43">
        <f t="shared" si="1"/>
        <v>708223.15</v>
      </c>
    </row>
    <row r="46" spans="1:8" ht="12.75">
      <c r="A46" s="6" t="s">
        <v>36</v>
      </c>
      <c r="B46" s="3" t="s">
        <v>50</v>
      </c>
      <c r="C46" s="3">
        <v>10000</v>
      </c>
      <c r="D46" s="47">
        <v>10000</v>
      </c>
      <c r="E46" s="47">
        <v>521.16</v>
      </c>
      <c r="F46" s="47"/>
      <c r="G46" s="40">
        <f t="shared" si="0"/>
        <v>5.2116</v>
      </c>
      <c r="H46" s="43">
        <f t="shared" si="1"/>
        <v>9478.84</v>
      </c>
    </row>
    <row r="47" spans="1:8" ht="12.75">
      <c r="A47" s="6" t="s">
        <v>24</v>
      </c>
      <c r="B47" s="3" t="s">
        <v>51</v>
      </c>
      <c r="C47" s="3">
        <v>1141930</v>
      </c>
      <c r="D47" s="47">
        <v>1143630</v>
      </c>
      <c r="E47" s="47">
        <v>337455.31</v>
      </c>
      <c r="F47" s="47">
        <v>375209.45</v>
      </c>
      <c r="G47" s="40">
        <f t="shared" si="0"/>
        <v>29.50738525572082</v>
      </c>
      <c r="H47" s="43">
        <f t="shared" si="1"/>
        <v>806174.69</v>
      </c>
    </row>
    <row r="48" spans="1:8" ht="13.5" customHeight="1">
      <c r="A48" s="6" t="s">
        <v>26</v>
      </c>
      <c r="B48" s="3" t="s">
        <v>52</v>
      </c>
      <c r="C48" s="3">
        <v>14600</v>
      </c>
      <c r="D48" s="48">
        <v>14600</v>
      </c>
      <c r="E48" s="48">
        <v>0</v>
      </c>
      <c r="F48" s="48">
        <v>13850.12</v>
      </c>
      <c r="G48" s="40">
        <f t="shared" si="0"/>
        <v>0</v>
      </c>
      <c r="H48" s="43">
        <f t="shared" si="1"/>
        <v>14600</v>
      </c>
    </row>
    <row r="49" spans="1:8" ht="13.5" customHeight="1">
      <c r="A49" s="32" t="s">
        <v>28</v>
      </c>
      <c r="B49" s="3" t="s">
        <v>53</v>
      </c>
      <c r="C49" s="48">
        <f>C50+C51</f>
        <v>455470</v>
      </c>
      <c r="D49" s="48">
        <f>D50+D51</f>
        <v>474270</v>
      </c>
      <c r="E49" s="48">
        <f>E50+E51</f>
        <v>166682.16999999998</v>
      </c>
      <c r="F49" s="48">
        <f>F50+F51</f>
        <v>85661.41</v>
      </c>
      <c r="G49" s="40">
        <f t="shared" si="0"/>
        <v>35.14499546671727</v>
      </c>
      <c r="H49" s="43">
        <f t="shared" si="1"/>
        <v>307587.83</v>
      </c>
    </row>
    <row r="50" spans="1:8" ht="15.75" customHeight="1">
      <c r="A50" s="33" t="s">
        <v>41</v>
      </c>
      <c r="B50" s="3" t="s">
        <v>54</v>
      </c>
      <c r="C50" s="3">
        <v>121470</v>
      </c>
      <c r="D50" s="47">
        <v>121470</v>
      </c>
      <c r="E50" s="47">
        <v>121466.67</v>
      </c>
      <c r="F50" s="47"/>
      <c r="G50" s="40">
        <f t="shared" si="0"/>
        <v>99.99725858236602</v>
      </c>
      <c r="H50" s="43">
        <f t="shared" si="1"/>
        <v>3.3300000000017462</v>
      </c>
    </row>
    <row r="51" spans="1:8" ht="14.25" customHeight="1">
      <c r="A51" s="3" t="s">
        <v>29</v>
      </c>
      <c r="B51" s="3" t="s">
        <v>55</v>
      </c>
      <c r="C51" s="3">
        <v>334000</v>
      </c>
      <c r="D51" s="47">
        <v>352800</v>
      </c>
      <c r="E51" s="47">
        <v>45215.5</v>
      </c>
      <c r="F51" s="47">
        <v>85661.41</v>
      </c>
      <c r="G51" s="40">
        <f t="shared" si="0"/>
        <v>12.816184807256237</v>
      </c>
      <c r="H51" s="43">
        <f t="shared" si="1"/>
        <v>307584.5</v>
      </c>
    </row>
    <row r="52" spans="1:8" ht="12.75">
      <c r="A52" s="3" t="s">
        <v>26</v>
      </c>
      <c r="B52" s="3" t="s">
        <v>56</v>
      </c>
      <c r="C52" s="3">
        <v>2000</v>
      </c>
      <c r="D52" s="47">
        <v>2000</v>
      </c>
      <c r="E52" s="47">
        <v>154.63</v>
      </c>
      <c r="F52" s="47"/>
      <c r="G52" s="40">
        <f t="shared" si="0"/>
        <v>7.7315</v>
      </c>
      <c r="H52" s="43">
        <f t="shared" si="1"/>
        <v>1845.37</v>
      </c>
    </row>
    <row r="53" spans="1:8" ht="26.25" customHeight="1">
      <c r="A53" s="36" t="s">
        <v>57</v>
      </c>
      <c r="B53" s="35" t="s">
        <v>58</v>
      </c>
      <c r="C53" s="44">
        <f>C54</f>
        <v>1500000</v>
      </c>
      <c r="D53" s="44">
        <f>D54</f>
        <v>1500000</v>
      </c>
      <c r="E53" s="44">
        <f>E54</f>
        <v>0</v>
      </c>
      <c r="F53" s="44">
        <f>F54</f>
        <v>0</v>
      </c>
      <c r="G53" s="41">
        <f t="shared" si="0"/>
        <v>0</v>
      </c>
      <c r="H53" s="46">
        <f t="shared" si="1"/>
        <v>1500000</v>
      </c>
    </row>
    <row r="54" spans="1:8" ht="12.75">
      <c r="A54" s="3" t="s">
        <v>26</v>
      </c>
      <c r="B54" s="5" t="s">
        <v>59</v>
      </c>
      <c r="C54" s="47">
        <v>1500000</v>
      </c>
      <c r="D54" s="47">
        <v>1500000</v>
      </c>
      <c r="E54" s="47">
        <v>0</v>
      </c>
      <c r="F54" s="47"/>
      <c r="G54" s="40">
        <f t="shared" si="0"/>
        <v>0</v>
      </c>
      <c r="H54" s="43">
        <f t="shared" si="1"/>
        <v>1500000</v>
      </c>
    </row>
    <row r="55" spans="1:8" ht="12.75">
      <c r="A55" s="3" t="s">
        <v>26</v>
      </c>
      <c r="B55" s="3" t="s">
        <v>60</v>
      </c>
      <c r="C55" s="3"/>
      <c r="D55" s="47">
        <v>0</v>
      </c>
      <c r="E55" s="47">
        <v>0</v>
      </c>
      <c r="F55" s="47"/>
      <c r="G55" s="40"/>
      <c r="H55" s="43">
        <f t="shared" si="1"/>
        <v>0</v>
      </c>
    </row>
    <row r="56" spans="1:8" ht="12.75">
      <c r="A56" s="35" t="s">
        <v>61</v>
      </c>
      <c r="B56" s="35" t="s">
        <v>62</v>
      </c>
      <c r="C56" s="44">
        <f>C57</f>
        <v>6057000</v>
      </c>
      <c r="D56" s="44">
        <f>D57</f>
        <v>2308824.78</v>
      </c>
      <c r="E56" s="44">
        <f>E57</f>
        <v>0</v>
      </c>
      <c r="F56" s="44">
        <f>F57</f>
        <v>0</v>
      </c>
      <c r="G56" s="40">
        <f t="shared" si="0"/>
        <v>0</v>
      </c>
      <c r="H56" s="46">
        <f t="shared" si="1"/>
        <v>2308824.78</v>
      </c>
    </row>
    <row r="57" spans="1:8" ht="12.75">
      <c r="A57" s="3" t="s">
        <v>26</v>
      </c>
      <c r="B57" s="3" t="s">
        <v>63</v>
      </c>
      <c r="C57" s="3">
        <v>6057000</v>
      </c>
      <c r="D57" s="47">
        <v>2308824.78</v>
      </c>
      <c r="E57" s="47">
        <v>0</v>
      </c>
      <c r="F57" s="47"/>
      <c r="G57" s="40">
        <f t="shared" si="0"/>
        <v>0</v>
      </c>
      <c r="H57" s="43">
        <f t="shared" si="1"/>
        <v>2308824.78</v>
      </c>
    </row>
    <row r="58" spans="1:8" ht="12.75">
      <c r="A58" s="35" t="s">
        <v>64</v>
      </c>
      <c r="B58" s="35" t="s">
        <v>65</v>
      </c>
      <c r="C58" s="44">
        <f>C59+C63+C64+C66</f>
        <v>9737200</v>
      </c>
      <c r="D58" s="44">
        <f>D59+D63+D64+D66</f>
        <v>10088545.22</v>
      </c>
      <c r="E58" s="44">
        <f>E59+E63+E64+E66</f>
        <v>2989106.32</v>
      </c>
      <c r="F58" s="44">
        <f>F59+F63+F64+F66</f>
        <v>2981645.08</v>
      </c>
      <c r="G58" s="41">
        <f t="shared" si="0"/>
        <v>29.628715090400316</v>
      </c>
      <c r="H58" s="46">
        <f t="shared" si="1"/>
        <v>7099438.9</v>
      </c>
    </row>
    <row r="59" spans="1:8" s="2" customFormat="1" ht="25.5">
      <c r="A59" s="24" t="s">
        <v>13</v>
      </c>
      <c r="B59" s="3" t="s">
        <v>66</v>
      </c>
      <c r="C59" s="47">
        <f>C60+C61+C62</f>
        <v>521400</v>
      </c>
      <c r="D59" s="47">
        <f>D60+D61+D62</f>
        <v>553022</v>
      </c>
      <c r="E59" s="47">
        <f>E60+E61+E62</f>
        <v>124405.11</v>
      </c>
      <c r="F59" s="47">
        <f>F60+F61+F62</f>
        <v>134925.18</v>
      </c>
      <c r="G59" s="40">
        <f t="shared" si="0"/>
        <v>22.495508316124855</v>
      </c>
      <c r="H59" s="43">
        <f t="shared" si="1"/>
        <v>428616.89</v>
      </c>
    </row>
    <row r="60" spans="1:8" s="2" customFormat="1" ht="12.75">
      <c r="A60" s="3" t="s">
        <v>15</v>
      </c>
      <c r="B60" s="3" t="s">
        <v>67</v>
      </c>
      <c r="C60" s="3">
        <v>398885</v>
      </c>
      <c r="D60" s="47">
        <v>422288</v>
      </c>
      <c r="E60" s="47">
        <v>94563.52</v>
      </c>
      <c r="F60" s="47">
        <v>104172.94</v>
      </c>
      <c r="G60" s="40">
        <f t="shared" si="0"/>
        <v>22.393134543250103</v>
      </c>
      <c r="H60" s="43">
        <f t="shared" si="1"/>
        <v>327724.48</v>
      </c>
    </row>
    <row r="61" spans="1:8" s="2" customFormat="1" ht="12.75">
      <c r="A61" s="3" t="s">
        <v>17</v>
      </c>
      <c r="B61" s="3" t="s">
        <v>68</v>
      </c>
      <c r="C61" s="3">
        <v>120515</v>
      </c>
      <c r="D61" s="47">
        <v>128734</v>
      </c>
      <c r="E61" s="47">
        <v>29841.59</v>
      </c>
      <c r="F61" s="47">
        <v>30252.24</v>
      </c>
      <c r="G61" s="40">
        <f t="shared" si="0"/>
        <v>23.180814703186414</v>
      </c>
      <c r="H61" s="43">
        <f t="shared" si="1"/>
        <v>98892.41</v>
      </c>
    </row>
    <row r="62" spans="1:8" s="2" customFormat="1" ht="12.75">
      <c r="A62" s="3" t="s">
        <v>36</v>
      </c>
      <c r="B62" s="3" t="s">
        <v>69</v>
      </c>
      <c r="C62" s="3">
        <v>2000</v>
      </c>
      <c r="D62" s="47">
        <v>2000</v>
      </c>
      <c r="E62" s="47">
        <v>0</v>
      </c>
      <c r="F62" s="47">
        <v>500</v>
      </c>
      <c r="G62" s="40">
        <f t="shared" si="0"/>
        <v>0</v>
      </c>
      <c r="H62" s="43">
        <f t="shared" si="1"/>
        <v>2000</v>
      </c>
    </row>
    <row r="63" spans="1:8" s="2" customFormat="1" ht="12.75">
      <c r="A63" s="3" t="s">
        <v>24</v>
      </c>
      <c r="B63" s="3" t="s">
        <v>70</v>
      </c>
      <c r="C63" s="3">
        <v>193400</v>
      </c>
      <c r="D63" s="47">
        <v>259331.22</v>
      </c>
      <c r="E63" s="47">
        <v>21701.21</v>
      </c>
      <c r="F63" s="47">
        <v>80719.9</v>
      </c>
      <c r="G63" s="40">
        <f t="shared" si="0"/>
        <v>8.36814402832023</v>
      </c>
      <c r="H63" s="43">
        <f t="shared" si="1"/>
        <v>237630.01</v>
      </c>
    </row>
    <row r="64" spans="1:8" ht="12.75">
      <c r="A64" s="3" t="s">
        <v>28</v>
      </c>
      <c r="B64" s="3" t="s">
        <v>71</v>
      </c>
      <c r="C64" s="47">
        <f>C65</f>
        <v>22400</v>
      </c>
      <c r="D64" s="47">
        <f>D65</f>
        <v>11192</v>
      </c>
      <c r="E64" s="47">
        <f>E65</f>
        <v>10000</v>
      </c>
      <c r="F64" s="47">
        <f>F65</f>
        <v>0</v>
      </c>
      <c r="G64" s="40">
        <f t="shared" si="0"/>
        <v>89.34953538241601</v>
      </c>
      <c r="H64" s="43">
        <f t="shared" si="1"/>
        <v>1192</v>
      </c>
    </row>
    <row r="65" spans="1:8" ht="12.75">
      <c r="A65" s="3" t="s">
        <v>29</v>
      </c>
      <c r="B65" s="3" t="s">
        <v>72</v>
      </c>
      <c r="C65" s="3">
        <v>22400</v>
      </c>
      <c r="D65" s="47">
        <v>11192</v>
      </c>
      <c r="E65" s="47">
        <v>10000</v>
      </c>
      <c r="F65" s="47"/>
      <c r="G65" s="40">
        <f t="shared" si="0"/>
        <v>89.34953538241601</v>
      </c>
      <c r="H65" s="43">
        <f t="shared" si="1"/>
        <v>1192</v>
      </c>
    </row>
    <row r="66" spans="1:8" ht="25.5">
      <c r="A66" s="24" t="s">
        <v>73</v>
      </c>
      <c r="B66" s="3" t="s">
        <v>74</v>
      </c>
      <c r="C66" s="3">
        <v>9000000</v>
      </c>
      <c r="D66" s="47">
        <v>9265000</v>
      </c>
      <c r="E66" s="47">
        <v>2833000</v>
      </c>
      <c r="F66" s="47">
        <v>2766000</v>
      </c>
      <c r="G66" s="40">
        <f t="shared" si="0"/>
        <v>30.5774419859687</v>
      </c>
      <c r="H66" s="43">
        <f t="shared" si="1"/>
        <v>6432000</v>
      </c>
    </row>
    <row r="67" spans="1:8" ht="12.75">
      <c r="A67" s="1" t="s">
        <v>75</v>
      </c>
      <c r="B67" s="1" t="s">
        <v>76</v>
      </c>
      <c r="C67" s="46">
        <f>C68</f>
        <v>1386800</v>
      </c>
      <c r="D67" s="46">
        <f>D68</f>
        <v>1386800</v>
      </c>
      <c r="E67" s="46">
        <f>E68</f>
        <v>416040</v>
      </c>
      <c r="F67" s="46">
        <f>F68</f>
        <v>756551.68</v>
      </c>
      <c r="G67" s="41">
        <f t="shared" si="0"/>
        <v>30</v>
      </c>
      <c r="H67" s="46">
        <f t="shared" si="1"/>
        <v>970760</v>
      </c>
    </row>
    <row r="68" spans="1:8" ht="25.5">
      <c r="A68" s="24" t="s">
        <v>81</v>
      </c>
      <c r="B68" s="3" t="s">
        <v>82</v>
      </c>
      <c r="C68" s="47">
        <v>1386800</v>
      </c>
      <c r="D68" s="47">
        <v>1386800</v>
      </c>
      <c r="E68" s="47">
        <v>416040</v>
      </c>
      <c r="F68" s="47">
        <v>756551.68</v>
      </c>
      <c r="G68" s="40">
        <f t="shared" si="0"/>
        <v>30</v>
      </c>
      <c r="H68" s="43">
        <f t="shared" si="1"/>
        <v>970760</v>
      </c>
    </row>
    <row r="69" spans="1:8" ht="25.5">
      <c r="A69" s="19" t="s">
        <v>83</v>
      </c>
      <c r="B69" s="1" t="s">
        <v>84</v>
      </c>
      <c r="C69" s="46">
        <f>C70+C74+C75+C77+C80+C81+C76</f>
        <v>1284300</v>
      </c>
      <c r="D69" s="46">
        <f>D70+D74+D75+D77+D80+D81+D76</f>
        <v>1470930</v>
      </c>
      <c r="E69" s="46">
        <f>E70+E74+E75+E77+E80+E81+E76</f>
        <v>642193.28</v>
      </c>
      <c r="F69" s="46">
        <f>F70+F74+F75+F77+F80+F81+F76</f>
        <v>514966.44999999995</v>
      </c>
      <c r="G69" s="41">
        <f t="shared" si="0"/>
        <v>43.65899668916944</v>
      </c>
      <c r="H69" s="46">
        <f t="shared" si="1"/>
        <v>828736.72</v>
      </c>
    </row>
    <row r="70" spans="1:8" ht="25.5">
      <c r="A70" s="31" t="s">
        <v>13</v>
      </c>
      <c r="B70" s="3" t="s">
        <v>288</v>
      </c>
      <c r="C70" s="47">
        <f>C71+C72+C73</f>
        <v>455400</v>
      </c>
      <c r="D70" s="47">
        <f>D71+D72+D73</f>
        <v>455400</v>
      </c>
      <c r="E70" s="47">
        <f>E71+E72+E73</f>
        <v>182613.27999999997</v>
      </c>
      <c r="F70" s="47">
        <f>F71+F72+F73</f>
        <v>180190.69999999998</v>
      </c>
      <c r="G70" s="40">
        <f t="shared" si="0"/>
        <v>40.099534475186644</v>
      </c>
      <c r="H70" s="43">
        <f t="shared" si="1"/>
        <v>272786.72000000003</v>
      </c>
    </row>
    <row r="71" spans="1:8" ht="12.75">
      <c r="A71" s="13" t="s">
        <v>15</v>
      </c>
      <c r="B71" s="3" t="s">
        <v>284</v>
      </c>
      <c r="C71" s="47">
        <f>C84</f>
        <v>349800</v>
      </c>
      <c r="D71" s="47">
        <f aca="true" t="shared" si="3" ref="D71:F72">D84</f>
        <v>349800</v>
      </c>
      <c r="E71" s="47">
        <f t="shared" si="3"/>
        <v>140277.08</v>
      </c>
      <c r="F71" s="47">
        <f t="shared" si="3"/>
        <v>139170.24</v>
      </c>
      <c r="G71" s="40">
        <f t="shared" si="0"/>
        <v>40.102081189250995</v>
      </c>
      <c r="H71" s="43">
        <f t="shared" si="1"/>
        <v>209522.92</v>
      </c>
    </row>
    <row r="72" spans="1:8" ht="12.75">
      <c r="A72" s="13" t="s">
        <v>17</v>
      </c>
      <c r="B72" s="3" t="s">
        <v>285</v>
      </c>
      <c r="C72" s="47">
        <f>C85</f>
        <v>105600</v>
      </c>
      <c r="D72" s="47">
        <f t="shared" si="3"/>
        <v>105600</v>
      </c>
      <c r="E72" s="47">
        <f t="shared" si="3"/>
        <v>42336.2</v>
      </c>
      <c r="F72" s="47">
        <f t="shared" si="3"/>
        <v>41020.46</v>
      </c>
      <c r="G72" s="40">
        <f aca="true" t="shared" si="4" ref="G72:G140">E72/D72*100</f>
        <v>40.09109848484848</v>
      </c>
      <c r="H72" s="43">
        <f aca="true" t="shared" si="5" ref="H72:H140">D72-E72</f>
        <v>63263.8</v>
      </c>
    </row>
    <row r="73" spans="1:8" ht="12.75">
      <c r="A73" s="32" t="s">
        <v>36</v>
      </c>
      <c r="B73" s="3" t="s">
        <v>287</v>
      </c>
      <c r="C73" s="47"/>
      <c r="D73" s="47"/>
      <c r="E73" s="47"/>
      <c r="F73" s="47"/>
      <c r="G73" s="40"/>
      <c r="H73" s="43">
        <f t="shared" si="5"/>
        <v>0</v>
      </c>
    </row>
    <row r="74" spans="1:8" ht="12.75">
      <c r="A74" s="32" t="s">
        <v>24</v>
      </c>
      <c r="B74" s="3" t="s">
        <v>286</v>
      </c>
      <c r="C74" s="47">
        <f>C86+C96</f>
        <v>24000</v>
      </c>
      <c r="D74" s="47">
        <f aca="true" t="shared" si="6" ref="D74:F75">D86+D96</f>
        <v>24000</v>
      </c>
      <c r="E74" s="47">
        <f t="shared" si="6"/>
        <v>0</v>
      </c>
      <c r="F74" s="47">
        <f t="shared" si="6"/>
        <v>0</v>
      </c>
      <c r="G74" s="40">
        <f t="shared" si="4"/>
        <v>0</v>
      </c>
      <c r="H74" s="43">
        <f t="shared" si="5"/>
        <v>24000</v>
      </c>
    </row>
    <row r="75" spans="1:8" ht="12.75">
      <c r="A75" s="32" t="s">
        <v>26</v>
      </c>
      <c r="B75" s="3" t="s">
        <v>289</v>
      </c>
      <c r="C75" s="47">
        <f>C87+C97</f>
        <v>23000</v>
      </c>
      <c r="D75" s="47">
        <f t="shared" si="6"/>
        <v>23000</v>
      </c>
      <c r="E75" s="47">
        <f t="shared" si="6"/>
        <v>0</v>
      </c>
      <c r="F75" s="47">
        <f t="shared" si="6"/>
        <v>0</v>
      </c>
      <c r="G75" s="40">
        <f t="shared" si="4"/>
        <v>0</v>
      </c>
      <c r="H75" s="43">
        <f t="shared" si="5"/>
        <v>23000</v>
      </c>
    </row>
    <row r="76" spans="1:8" ht="25.5">
      <c r="A76" s="24" t="s">
        <v>234</v>
      </c>
      <c r="B76" s="3" t="s">
        <v>297</v>
      </c>
      <c r="C76" s="47">
        <f>C88</f>
        <v>0</v>
      </c>
      <c r="D76" s="47">
        <f>D88</f>
        <v>186630</v>
      </c>
      <c r="E76" s="47">
        <v>186630</v>
      </c>
      <c r="F76" s="47"/>
      <c r="G76" s="40"/>
      <c r="H76" s="43"/>
    </row>
    <row r="77" spans="1:8" ht="12.75">
      <c r="A77" s="32" t="s">
        <v>28</v>
      </c>
      <c r="B77" s="3" t="s">
        <v>290</v>
      </c>
      <c r="C77" s="47">
        <f>C78+C79</f>
        <v>0</v>
      </c>
      <c r="D77" s="47">
        <f>D78+D79</f>
        <v>0</v>
      </c>
      <c r="E77" s="47">
        <f>E78+E79</f>
        <v>0</v>
      </c>
      <c r="F77" s="47">
        <f>F78+F79</f>
        <v>0</v>
      </c>
      <c r="G77" s="40"/>
      <c r="H77" s="43">
        <f t="shared" si="5"/>
        <v>0</v>
      </c>
    </row>
    <row r="78" spans="1:8" ht="12.75">
      <c r="A78" s="32" t="s">
        <v>41</v>
      </c>
      <c r="B78" s="3" t="s">
        <v>291</v>
      </c>
      <c r="C78" s="47">
        <f>C90</f>
        <v>0</v>
      </c>
      <c r="D78" s="47">
        <f aca="true" t="shared" si="7" ref="D78:F79">D90</f>
        <v>0</v>
      </c>
      <c r="E78" s="47">
        <f t="shared" si="7"/>
        <v>0</v>
      </c>
      <c r="F78" s="47">
        <f t="shared" si="7"/>
        <v>0</v>
      </c>
      <c r="G78" s="40"/>
      <c r="H78" s="43">
        <f t="shared" si="5"/>
        <v>0</v>
      </c>
    </row>
    <row r="79" spans="1:8" ht="12.75">
      <c r="A79" s="32" t="s">
        <v>29</v>
      </c>
      <c r="B79" s="3" t="s">
        <v>292</v>
      </c>
      <c r="C79" s="47">
        <f>C91</f>
        <v>0</v>
      </c>
      <c r="D79" s="47">
        <f t="shared" si="7"/>
        <v>0</v>
      </c>
      <c r="E79" s="47">
        <f t="shared" si="7"/>
        <v>0</v>
      </c>
      <c r="F79" s="47">
        <f t="shared" si="7"/>
        <v>0</v>
      </c>
      <c r="G79" s="40"/>
      <c r="H79" s="43">
        <f t="shared" si="5"/>
        <v>0</v>
      </c>
    </row>
    <row r="80" spans="1:8" ht="25.5">
      <c r="A80" s="24" t="s">
        <v>73</v>
      </c>
      <c r="B80" s="3" t="s">
        <v>293</v>
      </c>
      <c r="C80" s="47">
        <f>C94</f>
        <v>700000</v>
      </c>
      <c r="D80" s="47">
        <f>D94</f>
        <v>700000</v>
      </c>
      <c r="E80" s="47">
        <f>E94</f>
        <v>232000</v>
      </c>
      <c r="F80" s="47">
        <f>F94</f>
        <v>266475.75</v>
      </c>
      <c r="G80" s="40">
        <f t="shared" si="4"/>
        <v>33.14285714285714</v>
      </c>
      <c r="H80" s="43">
        <f t="shared" si="5"/>
        <v>468000</v>
      </c>
    </row>
    <row r="81" spans="1:8" ht="25.5">
      <c r="A81" s="24" t="s">
        <v>81</v>
      </c>
      <c r="B81" s="3" t="s">
        <v>294</v>
      </c>
      <c r="C81" s="47">
        <f>C92</f>
        <v>81900</v>
      </c>
      <c r="D81" s="47">
        <f>D92</f>
        <v>81900</v>
      </c>
      <c r="E81" s="47">
        <f>E92</f>
        <v>40950</v>
      </c>
      <c r="F81" s="47">
        <f>F92</f>
        <v>68300</v>
      </c>
      <c r="G81" s="40">
        <f t="shared" si="4"/>
        <v>50</v>
      </c>
      <c r="H81" s="43">
        <f t="shared" si="5"/>
        <v>40950</v>
      </c>
    </row>
    <row r="82" spans="1:8" ht="12.75">
      <c r="A82" s="35" t="s">
        <v>85</v>
      </c>
      <c r="B82" s="35" t="s">
        <v>86</v>
      </c>
      <c r="C82" s="44">
        <f>C83+C86+C87+C89+C92+C88</f>
        <v>537300</v>
      </c>
      <c r="D82" s="44">
        <f>D83+D86+D87+D89+D92+D88</f>
        <v>723930</v>
      </c>
      <c r="E82" s="44">
        <f>E83+E86+E87+E89+E92+E88</f>
        <v>410193.27999999997</v>
      </c>
      <c r="F82" s="44">
        <f>F83+F86+F87+F89+F92+F88</f>
        <v>248490.69999999998</v>
      </c>
      <c r="G82" s="41">
        <f t="shared" si="4"/>
        <v>56.662008757752815</v>
      </c>
      <c r="H82" s="46">
        <f t="shared" si="5"/>
        <v>313736.72000000003</v>
      </c>
    </row>
    <row r="83" spans="1:8" ht="25.5">
      <c r="A83" s="24" t="s">
        <v>13</v>
      </c>
      <c r="B83" s="3" t="s">
        <v>87</v>
      </c>
      <c r="C83" s="47">
        <f>C84+C85</f>
        <v>455400</v>
      </c>
      <c r="D83" s="47">
        <f>D84+D85</f>
        <v>455400</v>
      </c>
      <c r="E83" s="47">
        <f>E84+E85</f>
        <v>182613.27999999997</v>
      </c>
      <c r="F83" s="47">
        <f>F84+F85</f>
        <v>180190.69999999998</v>
      </c>
      <c r="G83" s="40">
        <f t="shared" si="4"/>
        <v>40.099534475186644</v>
      </c>
      <c r="H83" s="43">
        <f t="shared" si="5"/>
        <v>272786.72000000003</v>
      </c>
    </row>
    <row r="84" spans="1:8" ht="12.75">
      <c r="A84" s="3" t="s">
        <v>15</v>
      </c>
      <c r="B84" s="3" t="s">
        <v>88</v>
      </c>
      <c r="C84" s="47">
        <v>349800</v>
      </c>
      <c r="D84" s="47">
        <v>349800</v>
      </c>
      <c r="E84" s="47">
        <v>140277.08</v>
      </c>
      <c r="F84" s="47">
        <v>139170.24</v>
      </c>
      <c r="G84" s="40">
        <f t="shared" si="4"/>
        <v>40.102081189250995</v>
      </c>
      <c r="H84" s="43">
        <f t="shared" si="5"/>
        <v>209522.92</v>
      </c>
    </row>
    <row r="85" spans="1:8" ht="12.75">
      <c r="A85" s="3" t="s">
        <v>17</v>
      </c>
      <c r="B85" s="3" t="s">
        <v>89</v>
      </c>
      <c r="C85" s="47">
        <v>105600</v>
      </c>
      <c r="D85" s="47">
        <v>105600</v>
      </c>
      <c r="E85" s="47">
        <v>42336.2</v>
      </c>
      <c r="F85" s="47">
        <v>41020.46</v>
      </c>
      <c r="G85" s="40">
        <f t="shared" si="4"/>
        <v>40.09109848484848</v>
      </c>
      <c r="H85" s="43">
        <f t="shared" si="5"/>
        <v>63263.8</v>
      </c>
    </row>
    <row r="86" spans="1:8" ht="12.75">
      <c r="A86" s="3" t="s">
        <v>24</v>
      </c>
      <c r="B86" s="3" t="s">
        <v>90</v>
      </c>
      <c r="C86" s="3"/>
      <c r="D86" s="47">
        <v>0</v>
      </c>
      <c r="E86" s="47">
        <v>0</v>
      </c>
      <c r="F86" s="47"/>
      <c r="G86" s="40"/>
      <c r="H86" s="43">
        <f t="shared" si="5"/>
        <v>0</v>
      </c>
    </row>
    <row r="87" spans="1:8" ht="12.75">
      <c r="A87" s="3" t="s">
        <v>26</v>
      </c>
      <c r="B87" s="3" t="s">
        <v>91</v>
      </c>
      <c r="C87" s="3"/>
      <c r="D87" s="47">
        <v>0</v>
      </c>
      <c r="E87" s="47">
        <v>0</v>
      </c>
      <c r="F87" s="47"/>
      <c r="G87" s="40"/>
      <c r="H87" s="43">
        <f t="shared" si="5"/>
        <v>0</v>
      </c>
    </row>
    <row r="88" spans="1:8" ht="25.5">
      <c r="A88" s="24" t="s">
        <v>234</v>
      </c>
      <c r="B88" s="3" t="s">
        <v>305</v>
      </c>
      <c r="C88" s="3"/>
      <c r="D88" s="47">
        <v>186630</v>
      </c>
      <c r="E88" s="47">
        <v>186630</v>
      </c>
      <c r="F88" s="47"/>
      <c r="G88" s="40"/>
      <c r="H88" s="43">
        <f t="shared" si="5"/>
        <v>0</v>
      </c>
    </row>
    <row r="89" spans="1:8" ht="12.75">
      <c r="A89" s="3" t="s">
        <v>28</v>
      </c>
      <c r="B89" s="3" t="s">
        <v>92</v>
      </c>
      <c r="C89" s="3"/>
      <c r="D89" s="47">
        <f>D90+D91</f>
        <v>0</v>
      </c>
      <c r="E89" s="47">
        <f>E90+E91</f>
        <v>0</v>
      </c>
      <c r="F89" s="47">
        <f>F90+F91</f>
        <v>0</v>
      </c>
      <c r="G89" s="40"/>
      <c r="H89" s="43">
        <f t="shared" si="5"/>
        <v>0</v>
      </c>
    </row>
    <row r="90" spans="1:8" ht="12.75">
      <c r="A90" s="3" t="s">
        <v>41</v>
      </c>
      <c r="B90" s="3" t="s">
        <v>93</v>
      </c>
      <c r="C90" s="3"/>
      <c r="D90" s="47">
        <v>0</v>
      </c>
      <c r="E90" s="47">
        <v>0</v>
      </c>
      <c r="F90" s="47"/>
      <c r="G90" s="40"/>
      <c r="H90" s="43">
        <f t="shared" si="5"/>
        <v>0</v>
      </c>
    </row>
    <row r="91" spans="1:8" ht="12.75">
      <c r="A91" s="3" t="s">
        <v>29</v>
      </c>
      <c r="B91" s="3" t="s">
        <v>94</v>
      </c>
      <c r="C91" s="3"/>
      <c r="D91" s="47">
        <v>0</v>
      </c>
      <c r="E91" s="47">
        <v>0</v>
      </c>
      <c r="F91" s="47"/>
      <c r="G91" s="40"/>
      <c r="H91" s="43">
        <f t="shared" si="5"/>
        <v>0</v>
      </c>
    </row>
    <row r="92" spans="1:8" ht="25.5">
      <c r="A92" s="24" t="s">
        <v>81</v>
      </c>
      <c r="B92" s="3" t="s">
        <v>95</v>
      </c>
      <c r="C92" s="47">
        <v>81900</v>
      </c>
      <c r="D92" s="47">
        <v>81900</v>
      </c>
      <c r="E92" s="47">
        <v>40950</v>
      </c>
      <c r="F92" s="47">
        <v>68300</v>
      </c>
      <c r="G92" s="40">
        <f t="shared" si="4"/>
        <v>50</v>
      </c>
      <c r="H92" s="43">
        <f t="shared" si="5"/>
        <v>40950</v>
      </c>
    </row>
    <row r="93" spans="1:8" ht="51">
      <c r="A93" s="36" t="s">
        <v>96</v>
      </c>
      <c r="B93" s="35" t="s">
        <v>97</v>
      </c>
      <c r="C93" s="44">
        <f>C94</f>
        <v>700000</v>
      </c>
      <c r="D93" s="44">
        <f>D94</f>
        <v>700000</v>
      </c>
      <c r="E93" s="44">
        <f>E94</f>
        <v>232000</v>
      </c>
      <c r="F93" s="44">
        <f>F94</f>
        <v>266475.75</v>
      </c>
      <c r="G93" s="41">
        <f t="shared" si="4"/>
        <v>33.14285714285714</v>
      </c>
      <c r="H93" s="46">
        <f t="shared" si="5"/>
        <v>468000</v>
      </c>
    </row>
    <row r="94" spans="1:8" ht="25.5">
      <c r="A94" s="24" t="s">
        <v>73</v>
      </c>
      <c r="B94" s="3" t="s">
        <v>98</v>
      </c>
      <c r="C94" s="47">
        <v>700000</v>
      </c>
      <c r="D94" s="47">
        <v>700000</v>
      </c>
      <c r="E94" s="47">
        <v>232000</v>
      </c>
      <c r="F94" s="47">
        <v>266475.75</v>
      </c>
      <c r="G94" s="40">
        <f t="shared" si="4"/>
        <v>33.14285714285714</v>
      </c>
      <c r="H94" s="43">
        <f t="shared" si="5"/>
        <v>468000</v>
      </c>
    </row>
    <row r="95" spans="1:8" ht="38.25">
      <c r="A95" s="36" t="s">
        <v>106</v>
      </c>
      <c r="B95" s="35" t="s">
        <v>107</v>
      </c>
      <c r="C95" s="44">
        <f>C96+C97</f>
        <v>47000</v>
      </c>
      <c r="D95" s="44">
        <f>D96+D97</f>
        <v>47000</v>
      </c>
      <c r="E95" s="44">
        <f>E96+E97</f>
        <v>0</v>
      </c>
      <c r="F95" s="44">
        <f>F96+F97</f>
        <v>0</v>
      </c>
      <c r="G95" s="41">
        <f t="shared" si="4"/>
        <v>0</v>
      </c>
      <c r="H95" s="46">
        <f t="shared" si="5"/>
        <v>47000</v>
      </c>
    </row>
    <row r="96" spans="1:8" ht="12.75">
      <c r="A96" s="3" t="s">
        <v>24</v>
      </c>
      <c r="B96" s="3" t="s">
        <v>108</v>
      </c>
      <c r="C96" s="47">
        <v>24000</v>
      </c>
      <c r="D96" s="47">
        <v>24000</v>
      </c>
      <c r="E96" s="47">
        <v>0</v>
      </c>
      <c r="F96" s="47"/>
      <c r="G96" s="40">
        <f t="shared" si="4"/>
        <v>0</v>
      </c>
      <c r="H96" s="43">
        <f t="shared" si="5"/>
        <v>24000</v>
      </c>
    </row>
    <row r="97" spans="1:8" ht="12.75">
      <c r="A97" s="3" t="s">
        <v>26</v>
      </c>
      <c r="B97" s="3" t="s">
        <v>109</v>
      </c>
      <c r="C97" s="47">
        <v>23000</v>
      </c>
      <c r="D97" s="47">
        <v>23000</v>
      </c>
      <c r="E97" s="47">
        <v>0</v>
      </c>
      <c r="F97" s="47"/>
      <c r="G97" s="40">
        <f t="shared" si="4"/>
        <v>0</v>
      </c>
      <c r="H97" s="43">
        <f t="shared" si="5"/>
        <v>23000</v>
      </c>
    </row>
    <row r="98" spans="1:8" ht="12.75">
      <c r="A98" s="1" t="s">
        <v>110</v>
      </c>
      <c r="B98" s="1" t="s">
        <v>111</v>
      </c>
      <c r="C98" s="46">
        <f>C99+C103+C104+C105+C108+C109+C110</f>
        <v>14310500</v>
      </c>
      <c r="D98" s="46">
        <f>D99+D103+D104+D105+D108+D109+D110</f>
        <v>15030045.99</v>
      </c>
      <c r="E98" s="46">
        <f>E99+E103+E104+E105+E108+E109+E110</f>
        <v>3281289.1799999997</v>
      </c>
      <c r="F98" s="46">
        <f>F99+F103+F104+F105+F108+F109+F110</f>
        <v>2566574.59</v>
      </c>
      <c r="G98" s="41">
        <f t="shared" si="4"/>
        <v>21.83153120212109</v>
      </c>
      <c r="H98" s="46">
        <f t="shared" si="5"/>
        <v>11748756.81</v>
      </c>
    </row>
    <row r="99" spans="1:8" ht="25.5">
      <c r="A99" s="31" t="s">
        <v>13</v>
      </c>
      <c r="B99" s="3" t="s">
        <v>288</v>
      </c>
      <c r="C99" s="47">
        <f>C100+C101+C102</f>
        <v>2822000</v>
      </c>
      <c r="D99" s="47">
        <f>D100+D101+D102</f>
        <v>2822000</v>
      </c>
      <c r="E99" s="47">
        <f>E100+E101+E102</f>
        <v>933948.6000000001</v>
      </c>
      <c r="F99" s="47">
        <f>F100+F101+F102</f>
        <v>951111.03</v>
      </c>
      <c r="G99" s="40">
        <f t="shared" si="4"/>
        <v>33.09527285613041</v>
      </c>
      <c r="H99" s="43">
        <f t="shared" si="5"/>
        <v>1888051.4</v>
      </c>
    </row>
    <row r="100" spans="1:8" ht="12.75">
      <c r="A100" s="13" t="s">
        <v>15</v>
      </c>
      <c r="B100" s="3" t="s">
        <v>284</v>
      </c>
      <c r="C100" s="47">
        <f>C113</f>
        <v>2165900</v>
      </c>
      <c r="D100" s="47">
        <f aca="true" t="shared" si="8" ref="D100:F102">D113</f>
        <v>2165900</v>
      </c>
      <c r="E100" s="47">
        <f t="shared" si="8"/>
        <v>717318.43</v>
      </c>
      <c r="F100" s="47">
        <f t="shared" si="8"/>
        <v>731399.78</v>
      </c>
      <c r="G100" s="40">
        <f t="shared" si="4"/>
        <v>33.118723394431875</v>
      </c>
      <c r="H100" s="43">
        <f t="shared" si="5"/>
        <v>1448581.5699999998</v>
      </c>
    </row>
    <row r="101" spans="1:8" ht="12.75">
      <c r="A101" s="13" t="s">
        <v>17</v>
      </c>
      <c r="B101" s="3" t="s">
        <v>285</v>
      </c>
      <c r="C101" s="47">
        <f>C114</f>
        <v>654100</v>
      </c>
      <c r="D101" s="47">
        <f t="shared" si="8"/>
        <v>654100</v>
      </c>
      <c r="E101" s="47">
        <f t="shared" si="8"/>
        <v>216630.17</v>
      </c>
      <c r="F101" s="47">
        <f t="shared" si="8"/>
        <v>219211.25</v>
      </c>
      <c r="G101" s="40">
        <f t="shared" si="4"/>
        <v>33.11881516587678</v>
      </c>
      <c r="H101" s="43">
        <f t="shared" si="5"/>
        <v>437469.82999999996</v>
      </c>
    </row>
    <row r="102" spans="1:8" ht="12.75">
      <c r="A102" s="32" t="s">
        <v>36</v>
      </c>
      <c r="B102" s="3" t="s">
        <v>287</v>
      </c>
      <c r="C102" s="47">
        <f>C115</f>
        <v>2000</v>
      </c>
      <c r="D102" s="47">
        <f t="shared" si="8"/>
        <v>2000</v>
      </c>
      <c r="E102" s="47">
        <f t="shared" si="8"/>
        <v>0</v>
      </c>
      <c r="F102" s="47">
        <f t="shared" si="8"/>
        <v>500</v>
      </c>
      <c r="G102" s="40">
        <f t="shared" si="4"/>
        <v>0</v>
      </c>
      <c r="H102" s="43">
        <f t="shared" si="5"/>
        <v>2000</v>
      </c>
    </row>
    <row r="103" spans="1:8" ht="12.75">
      <c r="A103" s="32" t="s">
        <v>24</v>
      </c>
      <c r="B103" s="3" t="s">
        <v>286</v>
      </c>
      <c r="C103" s="47">
        <f>C116+C122+C125</f>
        <v>2740600</v>
      </c>
      <c r="D103" s="47">
        <f>D116+D122+D125</f>
        <v>2762945.99</v>
      </c>
      <c r="E103" s="47">
        <f>E116+E122+E125</f>
        <v>478023.44</v>
      </c>
      <c r="F103" s="47">
        <f>F116+F122+F125</f>
        <v>133161.86</v>
      </c>
      <c r="G103" s="40">
        <f t="shared" si="4"/>
        <v>17.30122274304754</v>
      </c>
      <c r="H103" s="43">
        <f t="shared" si="5"/>
        <v>2284922.5500000003</v>
      </c>
    </row>
    <row r="104" spans="1:8" ht="12.75">
      <c r="A104" s="32" t="s">
        <v>26</v>
      </c>
      <c r="B104" s="3" t="s">
        <v>289</v>
      </c>
      <c r="C104" s="47">
        <f>C126</f>
        <v>15000</v>
      </c>
      <c r="D104" s="47">
        <f>D126</f>
        <v>15000</v>
      </c>
      <c r="E104" s="47">
        <f>E126</f>
        <v>0</v>
      </c>
      <c r="F104" s="47">
        <f>F126</f>
        <v>0</v>
      </c>
      <c r="G104" s="40">
        <f t="shared" si="4"/>
        <v>0</v>
      </c>
      <c r="H104" s="43">
        <f t="shared" si="5"/>
        <v>15000</v>
      </c>
    </row>
    <row r="105" spans="1:8" ht="12.75">
      <c r="A105" s="32" t="s">
        <v>28</v>
      </c>
      <c r="B105" s="3" t="s">
        <v>290</v>
      </c>
      <c r="C105" s="47">
        <f>C106+C107</f>
        <v>358700</v>
      </c>
      <c r="D105" s="47">
        <f>D106+D107</f>
        <v>437700</v>
      </c>
      <c r="E105" s="47">
        <f>E106+E107</f>
        <v>148009.24</v>
      </c>
      <c r="F105" s="47">
        <f>F106+F107</f>
        <v>49076.2</v>
      </c>
      <c r="G105" s="40">
        <f t="shared" si="4"/>
        <v>33.81522503998172</v>
      </c>
      <c r="H105" s="43">
        <f t="shared" si="5"/>
        <v>289690.76</v>
      </c>
    </row>
    <row r="106" spans="1:8" ht="12.75">
      <c r="A106" s="32" t="s">
        <v>41</v>
      </c>
      <c r="B106" s="3" t="s">
        <v>291</v>
      </c>
      <c r="C106" s="47">
        <f>C127</f>
        <v>50000</v>
      </c>
      <c r="D106" s="47">
        <f>D127</f>
        <v>30000</v>
      </c>
      <c r="E106" s="47">
        <f>E127</f>
        <v>0</v>
      </c>
      <c r="F106" s="47">
        <f>F127</f>
        <v>0</v>
      </c>
      <c r="G106" s="40">
        <f t="shared" si="4"/>
        <v>0</v>
      </c>
      <c r="H106" s="43">
        <f t="shared" si="5"/>
        <v>30000</v>
      </c>
    </row>
    <row r="107" spans="1:8" ht="12.75">
      <c r="A107" s="32" t="s">
        <v>29</v>
      </c>
      <c r="B107" s="3" t="s">
        <v>292</v>
      </c>
      <c r="C107" s="47">
        <f>C117</f>
        <v>308700</v>
      </c>
      <c r="D107" s="47">
        <f>D117</f>
        <v>407700</v>
      </c>
      <c r="E107" s="47">
        <f>E117</f>
        <v>148009.24</v>
      </c>
      <c r="F107" s="47">
        <f>F117</f>
        <v>49076.2</v>
      </c>
      <c r="G107" s="40">
        <f t="shared" si="4"/>
        <v>36.30346823644837</v>
      </c>
      <c r="H107" s="43">
        <f t="shared" si="5"/>
        <v>259690.76</v>
      </c>
    </row>
    <row r="108" spans="1:8" ht="25.5">
      <c r="A108" s="24" t="s">
        <v>73</v>
      </c>
      <c r="B108" s="3" t="s">
        <v>293</v>
      </c>
      <c r="C108" s="47">
        <f>C128+C129</f>
        <v>1215000</v>
      </c>
      <c r="D108" s="47">
        <f>D128+D129</f>
        <v>1259500</v>
      </c>
      <c r="E108" s="47">
        <f>E128+E129</f>
        <v>455900</v>
      </c>
      <c r="F108" s="47">
        <f>F128+F129</f>
        <v>206124</v>
      </c>
      <c r="G108" s="40">
        <f t="shared" si="4"/>
        <v>36.196903533148074</v>
      </c>
      <c r="H108" s="43">
        <f t="shared" si="5"/>
        <v>803600</v>
      </c>
    </row>
    <row r="109" spans="1:8" ht="38.25">
      <c r="A109" s="24" t="s">
        <v>119</v>
      </c>
      <c r="B109" s="3" t="s">
        <v>295</v>
      </c>
      <c r="C109" s="47">
        <f>C118+C130+C120</f>
        <v>3883200</v>
      </c>
      <c r="D109" s="47">
        <f>D118+D130+D120</f>
        <v>4161900</v>
      </c>
      <c r="E109" s="47">
        <f>E118+E130+E120</f>
        <v>1265407.9</v>
      </c>
      <c r="F109" s="47">
        <f>F118+F130+F120</f>
        <v>1227101.5</v>
      </c>
      <c r="G109" s="40">
        <f t="shared" si="4"/>
        <v>30.404572430860906</v>
      </c>
      <c r="H109" s="43">
        <f t="shared" si="5"/>
        <v>2896492.1</v>
      </c>
    </row>
    <row r="110" spans="1:8" ht="25.5">
      <c r="A110" s="24" t="s">
        <v>81</v>
      </c>
      <c r="B110" s="3" t="s">
        <v>294</v>
      </c>
      <c r="C110" s="47">
        <f>C123</f>
        <v>3276000</v>
      </c>
      <c r="D110" s="47">
        <f>D123+D131</f>
        <v>3571000</v>
      </c>
      <c r="E110" s="47">
        <f>E123</f>
        <v>0</v>
      </c>
      <c r="F110" s="47">
        <f>F123</f>
        <v>0</v>
      </c>
      <c r="G110" s="40">
        <f t="shared" si="4"/>
        <v>0</v>
      </c>
      <c r="H110" s="43">
        <f t="shared" si="5"/>
        <v>3571000</v>
      </c>
    </row>
    <row r="111" spans="1:8" ht="12.75">
      <c r="A111" s="35" t="s">
        <v>2</v>
      </c>
      <c r="B111" s="35" t="s">
        <v>112</v>
      </c>
      <c r="C111" s="44">
        <f>C112+C116+C117+C118</f>
        <v>7282900</v>
      </c>
      <c r="D111" s="44">
        <f>D112+D116+D117+D118</f>
        <v>7469200</v>
      </c>
      <c r="E111" s="44">
        <f>E112+E116+E117+E118</f>
        <v>2411062.5</v>
      </c>
      <c r="F111" s="44">
        <f>F112+F116+F117+F118</f>
        <v>2269481.16</v>
      </c>
      <c r="G111" s="41">
        <f t="shared" si="4"/>
        <v>32.28006346061158</v>
      </c>
      <c r="H111" s="46">
        <f t="shared" si="5"/>
        <v>5058137.5</v>
      </c>
    </row>
    <row r="112" spans="1:8" ht="25.5">
      <c r="A112" s="24" t="s">
        <v>13</v>
      </c>
      <c r="B112" s="3" t="s">
        <v>113</v>
      </c>
      <c r="C112" s="47">
        <f>C113+C114+C115</f>
        <v>2822000</v>
      </c>
      <c r="D112" s="47">
        <f>D113+D114+D115</f>
        <v>2822000</v>
      </c>
      <c r="E112" s="47">
        <f>E113+E114+E115</f>
        <v>933948.6000000001</v>
      </c>
      <c r="F112" s="47">
        <f>F113+F114+F115</f>
        <v>951111.03</v>
      </c>
      <c r="G112" s="40">
        <f t="shared" si="4"/>
        <v>33.09527285613041</v>
      </c>
      <c r="H112" s="43">
        <f t="shared" si="5"/>
        <v>1888051.4</v>
      </c>
    </row>
    <row r="113" spans="1:8" ht="12.75">
      <c r="A113" s="3" t="s">
        <v>15</v>
      </c>
      <c r="B113" s="3" t="s">
        <v>114</v>
      </c>
      <c r="C113" s="47">
        <v>2165900</v>
      </c>
      <c r="D113" s="47">
        <v>2165900</v>
      </c>
      <c r="E113" s="47">
        <v>717318.43</v>
      </c>
      <c r="F113" s="47">
        <v>731399.78</v>
      </c>
      <c r="G113" s="40">
        <f t="shared" si="4"/>
        <v>33.118723394431875</v>
      </c>
      <c r="H113" s="43">
        <f t="shared" si="5"/>
        <v>1448581.5699999998</v>
      </c>
    </row>
    <row r="114" spans="1:8" ht="12.75">
      <c r="A114" s="3" t="s">
        <v>17</v>
      </c>
      <c r="B114" s="3" t="s">
        <v>115</v>
      </c>
      <c r="C114" s="47">
        <v>654100</v>
      </c>
      <c r="D114" s="47">
        <v>654100</v>
      </c>
      <c r="E114" s="47">
        <v>216630.17</v>
      </c>
      <c r="F114" s="47">
        <v>219211.25</v>
      </c>
      <c r="G114" s="40">
        <f t="shared" si="4"/>
        <v>33.11881516587678</v>
      </c>
      <c r="H114" s="43">
        <f t="shared" si="5"/>
        <v>437469.82999999996</v>
      </c>
    </row>
    <row r="115" spans="1:8" ht="12.75">
      <c r="A115" s="3" t="s">
        <v>36</v>
      </c>
      <c r="B115" s="3" t="s">
        <v>116</v>
      </c>
      <c r="C115" s="47">
        <v>2000</v>
      </c>
      <c r="D115" s="47">
        <v>2000</v>
      </c>
      <c r="E115" s="47">
        <v>0</v>
      </c>
      <c r="F115" s="47">
        <v>500</v>
      </c>
      <c r="G115" s="40">
        <f t="shared" si="4"/>
        <v>0</v>
      </c>
      <c r="H115" s="43">
        <f t="shared" si="5"/>
        <v>2000</v>
      </c>
    </row>
    <row r="116" spans="1:8" ht="12.75">
      <c r="A116" s="3" t="s">
        <v>24</v>
      </c>
      <c r="B116" s="3" t="s">
        <v>117</v>
      </c>
      <c r="C116" s="3">
        <v>531600</v>
      </c>
      <c r="D116" s="47">
        <v>422200</v>
      </c>
      <c r="E116" s="47">
        <v>96596.76</v>
      </c>
      <c r="F116" s="47">
        <v>77192.43</v>
      </c>
      <c r="G116" s="40">
        <f t="shared" si="4"/>
        <v>22.879384178114638</v>
      </c>
      <c r="H116" s="43">
        <f t="shared" si="5"/>
        <v>325603.24</v>
      </c>
    </row>
    <row r="117" spans="1:8" ht="12.75">
      <c r="A117" s="3" t="s">
        <v>29</v>
      </c>
      <c r="B117" s="3" t="s">
        <v>118</v>
      </c>
      <c r="C117" s="3">
        <v>308700</v>
      </c>
      <c r="D117" s="47">
        <v>407700</v>
      </c>
      <c r="E117" s="47">
        <v>148009.24</v>
      </c>
      <c r="F117" s="47">
        <v>49076.2</v>
      </c>
      <c r="G117" s="40">
        <f t="shared" si="4"/>
        <v>36.30346823644837</v>
      </c>
      <c r="H117" s="43">
        <f t="shared" si="5"/>
        <v>259690.76</v>
      </c>
    </row>
    <row r="118" spans="1:8" ht="38.25">
      <c r="A118" s="24" t="s">
        <v>119</v>
      </c>
      <c r="B118" s="3" t="s">
        <v>120</v>
      </c>
      <c r="C118" s="3">
        <v>3620600</v>
      </c>
      <c r="D118" s="47">
        <v>3817300</v>
      </c>
      <c r="E118" s="47">
        <v>1232507.9</v>
      </c>
      <c r="F118" s="47">
        <v>1192101.5</v>
      </c>
      <c r="G118" s="40">
        <f t="shared" si="4"/>
        <v>32.28742566735651</v>
      </c>
      <c r="H118" s="43">
        <f t="shared" si="5"/>
        <v>2584792.1</v>
      </c>
    </row>
    <row r="119" spans="1:8" ht="12.75">
      <c r="A119" s="35" t="s">
        <v>3</v>
      </c>
      <c r="B119" s="35" t="s">
        <v>121</v>
      </c>
      <c r="C119" s="44">
        <f>C120</f>
        <v>222600</v>
      </c>
      <c r="D119" s="44">
        <f>D120</f>
        <v>304600</v>
      </c>
      <c r="E119" s="44">
        <f>E120</f>
        <v>32900</v>
      </c>
      <c r="F119" s="44">
        <f>F120</f>
        <v>35000</v>
      </c>
      <c r="G119" s="41">
        <f t="shared" si="4"/>
        <v>10.801050558108996</v>
      </c>
      <c r="H119" s="46">
        <f t="shared" si="5"/>
        <v>271700</v>
      </c>
    </row>
    <row r="120" spans="1:8" ht="38.25">
      <c r="A120" s="24" t="s">
        <v>119</v>
      </c>
      <c r="B120" s="3" t="s">
        <v>122</v>
      </c>
      <c r="C120" s="3">
        <v>222600</v>
      </c>
      <c r="D120" s="47">
        <v>304600</v>
      </c>
      <c r="E120" s="47">
        <v>32900</v>
      </c>
      <c r="F120" s="47">
        <v>35000</v>
      </c>
      <c r="G120" s="40">
        <f t="shared" si="4"/>
        <v>10.801050558108996</v>
      </c>
      <c r="H120" s="43">
        <f t="shared" si="5"/>
        <v>271700</v>
      </c>
    </row>
    <row r="121" spans="1:8" ht="12.75">
      <c r="A121" s="35" t="s">
        <v>123</v>
      </c>
      <c r="B121" s="35" t="s">
        <v>124</v>
      </c>
      <c r="C121" s="44">
        <f>C122+C123</f>
        <v>3295900</v>
      </c>
      <c r="D121" s="44">
        <f>D122+D123</f>
        <v>3330645.99</v>
      </c>
      <c r="E121" s="44">
        <f>E122+E123</f>
        <v>0</v>
      </c>
      <c r="F121" s="44">
        <f>F122+F123</f>
        <v>0</v>
      </c>
      <c r="G121" s="41">
        <f t="shared" si="4"/>
        <v>0</v>
      </c>
      <c r="H121" s="46">
        <f t="shared" si="5"/>
        <v>3330645.99</v>
      </c>
    </row>
    <row r="122" spans="1:8" ht="12.75">
      <c r="A122" s="3" t="s">
        <v>24</v>
      </c>
      <c r="B122" s="3" t="s">
        <v>125</v>
      </c>
      <c r="C122" s="3">
        <v>19900</v>
      </c>
      <c r="D122" s="47">
        <v>54645.99</v>
      </c>
      <c r="E122" s="47">
        <v>0</v>
      </c>
      <c r="F122" s="47"/>
      <c r="G122" s="40">
        <f t="shared" si="4"/>
        <v>0</v>
      </c>
      <c r="H122" s="43">
        <f t="shared" si="5"/>
        <v>54645.99</v>
      </c>
    </row>
    <row r="123" spans="1:8" ht="25.5">
      <c r="A123" s="24" t="s">
        <v>81</v>
      </c>
      <c r="B123" s="3" t="s">
        <v>129</v>
      </c>
      <c r="C123" s="3">
        <v>3276000</v>
      </c>
      <c r="D123" s="47">
        <v>3276000</v>
      </c>
      <c r="E123" s="47">
        <v>0</v>
      </c>
      <c r="F123" s="47"/>
      <c r="G123" s="40">
        <f t="shared" si="4"/>
        <v>0</v>
      </c>
      <c r="H123" s="43">
        <f t="shared" si="5"/>
        <v>3276000</v>
      </c>
    </row>
    <row r="124" spans="1:8" ht="25.5">
      <c r="A124" s="36" t="s">
        <v>4</v>
      </c>
      <c r="B124" s="35" t="s">
        <v>131</v>
      </c>
      <c r="C124" s="44">
        <f>C125+C126+C127+C128+C129+C130</f>
        <v>3509100</v>
      </c>
      <c r="D124" s="44">
        <f>D125+D126+D127+D128+D129+D130+D131</f>
        <v>3925600</v>
      </c>
      <c r="E124" s="44">
        <f>E125+E126+E127+E128+E129+E130</f>
        <v>837326.6799999999</v>
      </c>
      <c r="F124" s="44">
        <f>F125+F126+F127+F128+F129+F130</f>
        <v>262093.43</v>
      </c>
      <c r="G124" s="41">
        <f t="shared" si="4"/>
        <v>21.329903199510902</v>
      </c>
      <c r="H124" s="46">
        <f t="shared" si="5"/>
        <v>3088273.3200000003</v>
      </c>
    </row>
    <row r="125" spans="1:8" ht="12.75">
      <c r="A125" s="3" t="s">
        <v>24</v>
      </c>
      <c r="B125" s="3" t="s">
        <v>132</v>
      </c>
      <c r="C125" s="3">
        <v>2189100</v>
      </c>
      <c r="D125" s="47">
        <v>2286100</v>
      </c>
      <c r="E125" s="47">
        <v>381426.68</v>
      </c>
      <c r="F125" s="47">
        <v>55969.43</v>
      </c>
      <c r="G125" s="40">
        <f t="shared" si="4"/>
        <v>16.684601723459167</v>
      </c>
      <c r="H125" s="43">
        <f t="shared" si="5"/>
        <v>1904673.32</v>
      </c>
    </row>
    <row r="126" spans="1:8" ht="12.75">
      <c r="A126" s="3" t="s">
        <v>26</v>
      </c>
      <c r="B126" s="3" t="s">
        <v>133</v>
      </c>
      <c r="C126" s="3">
        <v>15000</v>
      </c>
      <c r="D126" s="47">
        <v>15000</v>
      </c>
      <c r="E126" s="47">
        <v>0</v>
      </c>
      <c r="F126" s="47"/>
      <c r="G126" s="40">
        <f t="shared" si="4"/>
        <v>0</v>
      </c>
      <c r="H126" s="43">
        <f t="shared" si="5"/>
        <v>15000</v>
      </c>
    </row>
    <row r="127" spans="1:8" ht="12.75">
      <c r="A127" s="3" t="s">
        <v>41</v>
      </c>
      <c r="B127" s="3" t="s">
        <v>134</v>
      </c>
      <c r="C127" s="3">
        <v>50000</v>
      </c>
      <c r="D127" s="47">
        <v>30000</v>
      </c>
      <c r="E127" s="47">
        <v>0</v>
      </c>
      <c r="F127" s="47"/>
      <c r="G127" s="40">
        <f t="shared" si="4"/>
        <v>0</v>
      </c>
      <c r="H127" s="43">
        <f t="shared" si="5"/>
        <v>30000</v>
      </c>
    </row>
    <row r="128" spans="1:8" ht="25.5">
      <c r="A128" s="24" t="s">
        <v>73</v>
      </c>
      <c r="B128" s="3" t="s">
        <v>135</v>
      </c>
      <c r="C128" s="3">
        <v>1205000</v>
      </c>
      <c r="D128" s="47">
        <v>1205000</v>
      </c>
      <c r="E128" s="47">
        <v>401400</v>
      </c>
      <c r="F128" s="47">
        <v>206124</v>
      </c>
      <c r="G128" s="40">
        <f t="shared" si="4"/>
        <v>33.31120331950208</v>
      </c>
      <c r="H128" s="43">
        <f t="shared" si="5"/>
        <v>803600</v>
      </c>
    </row>
    <row r="129" spans="1:8" ht="25.5">
      <c r="A129" s="24" t="s">
        <v>73</v>
      </c>
      <c r="B129" s="3" t="s">
        <v>136</v>
      </c>
      <c r="C129" s="3">
        <v>10000</v>
      </c>
      <c r="D129" s="47">
        <v>54500</v>
      </c>
      <c r="E129" s="47">
        <v>54500</v>
      </c>
      <c r="F129" s="47"/>
      <c r="G129" s="40">
        <f t="shared" si="4"/>
        <v>100</v>
      </c>
      <c r="H129" s="43">
        <f t="shared" si="5"/>
        <v>0</v>
      </c>
    </row>
    <row r="130" spans="1:8" ht="38.25">
      <c r="A130" s="24" t="s">
        <v>119</v>
      </c>
      <c r="B130" s="3" t="s">
        <v>137</v>
      </c>
      <c r="C130" s="3">
        <v>40000</v>
      </c>
      <c r="D130" s="47">
        <v>40000</v>
      </c>
      <c r="E130" s="47">
        <v>0</v>
      </c>
      <c r="F130" s="47"/>
      <c r="G130" s="40">
        <f t="shared" si="4"/>
        <v>0</v>
      </c>
      <c r="H130" s="43">
        <f t="shared" si="5"/>
        <v>40000</v>
      </c>
    </row>
    <row r="131" spans="1:8" ht="25.5">
      <c r="A131" s="24" t="s">
        <v>81</v>
      </c>
      <c r="B131" s="3" t="s">
        <v>344</v>
      </c>
      <c r="C131" s="3"/>
      <c r="D131" s="47">
        <v>295000</v>
      </c>
      <c r="E131" s="47"/>
      <c r="F131" s="47"/>
      <c r="G131" s="40"/>
      <c r="H131" s="43"/>
    </row>
    <row r="132" spans="1:8" ht="12.75">
      <c r="A132" s="1" t="s">
        <v>138</v>
      </c>
      <c r="B132" s="1" t="s">
        <v>139</v>
      </c>
      <c r="C132" s="46">
        <f>C133+C134</f>
        <v>7043100</v>
      </c>
      <c r="D132" s="46">
        <f>D133+D134</f>
        <v>10630500</v>
      </c>
      <c r="E132" s="46">
        <f>E133+E134</f>
        <v>3601749.4</v>
      </c>
      <c r="F132" s="46">
        <f>F133+F134</f>
        <v>2688600</v>
      </c>
      <c r="G132" s="41">
        <f t="shared" si="4"/>
        <v>33.88127933775457</v>
      </c>
      <c r="H132" s="46">
        <f t="shared" si="5"/>
        <v>7028750.6</v>
      </c>
    </row>
    <row r="133" spans="1:8" ht="12.75">
      <c r="A133" s="3" t="s">
        <v>41</v>
      </c>
      <c r="B133" s="3" t="s">
        <v>291</v>
      </c>
      <c r="C133" s="48">
        <f>C136</f>
        <v>6143100</v>
      </c>
      <c r="D133" s="48">
        <f>D136</f>
        <v>6129500</v>
      </c>
      <c r="E133" s="46">
        <f>E136</f>
        <v>3377749.4</v>
      </c>
      <c r="F133" s="46">
        <f>F136</f>
        <v>2517100</v>
      </c>
      <c r="G133" s="40">
        <f t="shared" si="4"/>
        <v>55.10644261359001</v>
      </c>
      <c r="H133" s="43">
        <f t="shared" si="5"/>
        <v>2751750.6</v>
      </c>
    </row>
    <row r="134" spans="1:8" ht="25.5">
      <c r="A134" s="24" t="s">
        <v>81</v>
      </c>
      <c r="B134" s="3" t="s">
        <v>294</v>
      </c>
      <c r="C134" s="48">
        <f>C140+C138</f>
        <v>900000</v>
      </c>
      <c r="D134" s="48">
        <f>D140+D138</f>
        <v>4501000</v>
      </c>
      <c r="E134" s="48">
        <f>E140+E138</f>
        <v>224000</v>
      </c>
      <c r="F134" s="48">
        <f>F140+F138</f>
        <v>171500</v>
      </c>
      <c r="G134" s="40">
        <f t="shared" si="4"/>
        <v>4.976671850699844</v>
      </c>
      <c r="H134" s="43">
        <f t="shared" si="5"/>
        <v>4277000</v>
      </c>
    </row>
    <row r="135" spans="1:8" ht="12.75">
      <c r="A135" s="35" t="s">
        <v>140</v>
      </c>
      <c r="B135" s="35" t="s">
        <v>141</v>
      </c>
      <c r="C135" s="44">
        <f>C136</f>
        <v>6143100</v>
      </c>
      <c r="D135" s="44">
        <f>D136</f>
        <v>6129500</v>
      </c>
      <c r="E135" s="44">
        <f>E136</f>
        <v>3377749.4</v>
      </c>
      <c r="F135" s="44">
        <f>F136</f>
        <v>2517100</v>
      </c>
      <c r="G135" s="41">
        <f t="shared" si="4"/>
        <v>55.10644261359001</v>
      </c>
      <c r="H135" s="46">
        <f t="shared" si="5"/>
        <v>2751750.6</v>
      </c>
    </row>
    <row r="136" spans="1:8" ht="12.75">
      <c r="A136" s="3" t="s">
        <v>41</v>
      </c>
      <c r="B136" s="3" t="s">
        <v>143</v>
      </c>
      <c r="C136" s="3">
        <v>6143100</v>
      </c>
      <c r="D136" s="47">
        <v>6129500</v>
      </c>
      <c r="E136" s="47">
        <v>3377749.4</v>
      </c>
      <c r="F136" s="47">
        <v>2517100</v>
      </c>
      <c r="G136" s="40">
        <f t="shared" si="4"/>
        <v>55.10644261359001</v>
      </c>
      <c r="H136" s="43">
        <f t="shared" si="5"/>
        <v>2751750.6</v>
      </c>
    </row>
    <row r="137" spans="1:8" ht="12.75">
      <c r="A137" s="35" t="s">
        <v>145</v>
      </c>
      <c r="B137" s="3" t="s">
        <v>146</v>
      </c>
      <c r="C137" s="3"/>
      <c r="D137" s="47">
        <f>D138</f>
        <v>2097000</v>
      </c>
      <c r="E137" s="47">
        <f>E138</f>
        <v>0</v>
      </c>
      <c r="F137" s="47">
        <f>F138</f>
        <v>0</v>
      </c>
      <c r="G137" s="40"/>
      <c r="H137" s="43"/>
    </row>
    <row r="138" spans="1:8" ht="25.5">
      <c r="A138" s="24" t="s">
        <v>81</v>
      </c>
      <c r="B138" s="3" t="s">
        <v>320</v>
      </c>
      <c r="C138" s="3"/>
      <c r="D138" s="47">
        <v>2097000</v>
      </c>
      <c r="E138" s="47"/>
      <c r="F138" s="47"/>
      <c r="G138" s="40"/>
      <c r="H138" s="43"/>
    </row>
    <row r="139" spans="1:8" ht="12.75">
      <c r="A139" s="35" t="s">
        <v>149</v>
      </c>
      <c r="B139" s="35" t="s">
        <v>150</v>
      </c>
      <c r="C139" s="44">
        <f>C140</f>
        <v>900000</v>
      </c>
      <c r="D139" s="44">
        <f>D140</f>
        <v>2404000</v>
      </c>
      <c r="E139" s="44">
        <f>E140</f>
        <v>224000</v>
      </c>
      <c r="F139" s="44">
        <f>F140</f>
        <v>171500</v>
      </c>
      <c r="G139" s="41">
        <f t="shared" si="4"/>
        <v>9.317803660565724</v>
      </c>
      <c r="H139" s="46">
        <f t="shared" si="5"/>
        <v>2180000</v>
      </c>
    </row>
    <row r="140" spans="1:8" ht="25.5">
      <c r="A140" s="24" t="s">
        <v>81</v>
      </c>
      <c r="B140" s="3" t="s">
        <v>153</v>
      </c>
      <c r="C140" s="3">
        <v>900000</v>
      </c>
      <c r="D140" s="47">
        <v>2404000</v>
      </c>
      <c r="E140" s="47">
        <v>224000</v>
      </c>
      <c r="F140" s="47">
        <v>171500</v>
      </c>
      <c r="G140" s="40">
        <f t="shared" si="4"/>
        <v>9.317803660565724</v>
      </c>
      <c r="H140" s="43">
        <f t="shared" si="5"/>
        <v>2180000</v>
      </c>
    </row>
    <row r="141" spans="1:8" ht="12.75">
      <c r="A141" s="1" t="s">
        <v>155</v>
      </c>
      <c r="B141" s="1" t="s">
        <v>156</v>
      </c>
      <c r="C141" s="46">
        <f aca="true" t="shared" si="9" ref="C141:E142">C142</f>
        <v>60000</v>
      </c>
      <c r="D141" s="46">
        <f t="shared" si="9"/>
        <v>60000</v>
      </c>
      <c r="E141" s="46">
        <f t="shared" si="9"/>
        <v>0</v>
      </c>
      <c r="F141" s="46"/>
      <c r="G141" s="41">
        <f aca="true" t="shared" si="10" ref="G141:G206">E141/D141*100</f>
        <v>0</v>
      </c>
      <c r="H141" s="46">
        <f aca="true" t="shared" si="11" ref="H141:H206">D141-E141</f>
        <v>60000</v>
      </c>
    </row>
    <row r="142" spans="1:8" ht="25.5">
      <c r="A142" s="36" t="s">
        <v>157</v>
      </c>
      <c r="B142" s="35" t="s">
        <v>158</v>
      </c>
      <c r="C142" s="44">
        <f t="shared" si="9"/>
        <v>60000</v>
      </c>
      <c r="D142" s="44">
        <f t="shared" si="9"/>
        <v>60000</v>
      </c>
      <c r="E142" s="44">
        <f t="shared" si="9"/>
        <v>0</v>
      </c>
      <c r="F142" s="44"/>
      <c r="G142" s="41">
        <f t="shared" si="10"/>
        <v>0</v>
      </c>
      <c r="H142" s="43">
        <f t="shared" si="11"/>
        <v>60000</v>
      </c>
    </row>
    <row r="143" spans="1:8" ht="12.75">
      <c r="A143" s="3" t="s">
        <v>26</v>
      </c>
      <c r="B143" s="3" t="s">
        <v>159</v>
      </c>
      <c r="C143" s="3">
        <v>60000</v>
      </c>
      <c r="D143" s="47">
        <v>60000</v>
      </c>
      <c r="E143" s="47">
        <v>0</v>
      </c>
      <c r="F143" s="47"/>
      <c r="G143" s="40">
        <f t="shared" si="10"/>
        <v>0</v>
      </c>
      <c r="H143" s="43">
        <f t="shared" si="11"/>
        <v>60000</v>
      </c>
    </row>
    <row r="144" spans="1:8" ht="12.75">
      <c r="A144" s="1" t="s">
        <v>160</v>
      </c>
      <c r="B144" s="1" t="s">
        <v>161</v>
      </c>
      <c r="C144" s="46">
        <f>C145+C149+C150+C151+C154</f>
        <v>188091425</v>
      </c>
      <c r="D144" s="46">
        <f>D145+D149+D150+D151+D154</f>
        <v>210505388.84</v>
      </c>
      <c r="E144" s="46">
        <f>E145+E149+E150+E151+E154</f>
        <v>72251738.79999998</v>
      </c>
      <c r="F144" s="46">
        <f>F145+F149+F150+F151+F154</f>
        <v>68072543.92999999</v>
      </c>
      <c r="G144" s="41">
        <f t="shared" si="10"/>
        <v>34.32298773829337</v>
      </c>
      <c r="H144" s="46">
        <f t="shared" si="11"/>
        <v>138253650.04000002</v>
      </c>
    </row>
    <row r="145" spans="1:8" ht="25.5">
      <c r="A145" s="31" t="s">
        <v>13</v>
      </c>
      <c r="B145" s="3" t="s">
        <v>288</v>
      </c>
      <c r="C145" s="46">
        <f>C146+C147+C148</f>
        <v>10890300</v>
      </c>
      <c r="D145" s="46">
        <f>D146+D147+D148</f>
        <v>10890300</v>
      </c>
      <c r="E145" s="46">
        <f>E146+E147+E148</f>
        <v>3992579.2699999996</v>
      </c>
      <c r="F145" s="46">
        <f>F146+F147+F148</f>
        <v>2804572.1999999997</v>
      </c>
      <c r="G145" s="40">
        <f t="shared" si="10"/>
        <v>36.661793247201636</v>
      </c>
      <c r="H145" s="46">
        <f t="shared" si="11"/>
        <v>6897720.73</v>
      </c>
    </row>
    <row r="146" spans="1:8" ht="12.75">
      <c r="A146" s="13" t="s">
        <v>15</v>
      </c>
      <c r="B146" s="3" t="s">
        <v>284</v>
      </c>
      <c r="C146" s="48">
        <f>C177+C180</f>
        <v>8454000</v>
      </c>
      <c r="D146" s="48">
        <f aca="true" t="shared" si="12" ref="D146:F147">D177+D180</f>
        <v>8454000</v>
      </c>
      <c r="E146" s="48">
        <f t="shared" si="12"/>
        <v>2995911.2199999997</v>
      </c>
      <c r="F146" s="48">
        <f t="shared" si="12"/>
        <v>2519576.53</v>
      </c>
      <c r="G146" s="40">
        <f t="shared" si="10"/>
        <v>35.4377953631417</v>
      </c>
      <c r="H146" s="43">
        <f t="shared" si="11"/>
        <v>5458088.78</v>
      </c>
    </row>
    <row r="147" spans="1:8" ht="12.75">
      <c r="A147" s="13" t="s">
        <v>17</v>
      </c>
      <c r="B147" s="3" t="s">
        <v>285</v>
      </c>
      <c r="C147" s="48">
        <f>C178+C181</f>
        <v>2434300</v>
      </c>
      <c r="D147" s="48">
        <f t="shared" si="12"/>
        <v>2434300</v>
      </c>
      <c r="E147" s="48">
        <f t="shared" si="12"/>
        <v>996668.05</v>
      </c>
      <c r="F147" s="48">
        <f t="shared" si="12"/>
        <v>284995.67</v>
      </c>
      <c r="G147" s="40">
        <f t="shared" si="10"/>
        <v>40.94269605225322</v>
      </c>
      <c r="H147" s="43">
        <f t="shared" si="11"/>
        <v>1437631.95</v>
      </c>
    </row>
    <row r="148" spans="1:8" ht="12.75">
      <c r="A148" s="32" t="s">
        <v>36</v>
      </c>
      <c r="B148" s="3" t="s">
        <v>287</v>
      </c>
      <c r="C148" s="48">
        <f>C182</f>
        <v>2000</v>
      </c>
      <c r="D148" s="48">
        <f>D182</f>
        <v>2000</v>
      </c>
      <c r="E148" s="48">
        <f>E182</f>
        <v>0</v>
      </c>
      <c r="F148" s="48">
        <f>F182</f>
        <v>0</v>
      </c>
      <c r="G148" s="40">
        <f t="shared" si="10"/>
        <v>0</v>
      </c>
      <c r="H148" s="43">
        <f t="shared" si="11"/>
        <v>2000</v>
      </c>
    </row>
    <row r="149" spans="1:8" ht="12.75">
      <c r="A149" s="32" t="s">
        <v>24</v>
      </c>
      <c r="B149" s="3" t="s">
        <v>286</v>
      </c>
      <c r="C149" s="48">
        <f>C167+C183</f>
        <v>225200</v>
      </c>
      <c r="D149" s="48">
        <f>D167+D183</f>
        <v>419394.48</v>
      </c>
      <c r="E149" s="48">
        <f>E167+E183</f>
        <v>159201.08</v>
      </c>
      <c r="F149" s="48">
        <f>F167+F183+F160</f>
        <v>550634.52</v>
      </c>
      <c r="G149" s="40">
        <f t="shared" si="10"/>
        <v>37.95974615593414</v>
      </c>
      <c r="H149" s="43">
        <f t="shared" si="11"/>
        <v>260193.4</v>
      </c>
    </row>
    <row r="150" spans="1:8" ht="12.75">
      <c r="A150" s="32" t="s">
        <v>26</v>
      </c>
      <c r="B150" s="3" t="s">
        <v>289</v>
      </c>
      <c r="C150" s="48">
        <f>C168+C184+C187</f>
        <v>536025</v>
      </c>
      <c r="D150" s="48">
        <f>D168+D184+D187</f>
        <v>558955</v>
      </c>
      <c r="E150" s="48">
        <f>E168+E184+E187</f>
        <v>187469.83000000002</v>
      </c>
      <c r="F150" s="48">
        <f>F168+F184+F187</f>
        <v>117058.15</v>
      </c>
      <c r="G150" s="40">
        <f t="shared" si="10"/>
        <v>33.53934216529059</v>
      </c>
      <c r="H150" s="43">
        <f t="shared" si="11"/>
        <v>371485.17</v>
      </c>
    </row>
    <row r="151" spans="1:8" ht="12.75">
      <c r="A151" s="32" t="s">
        <v>28</v>
      </c>
      <c r="B151" s="3" t="s">
        <v>290</v>
      </c>
      <c r="C151" s="48">
        <f>C152+C153</f>
        <v>5292600</v>
      </c>
      <c r="D151" s="48">
        <f>D152+D153</f>
        <v>27350405.52</v>
      </c>
      <c r="E151" s="48">
        <f>E152+E153</f>
        <v>374480.78</v>
      </c>
      <c r="F151" s="48">
        <f>F152+F153</f>
        <v>590178.98</v>
      </c>
      <c r="G151" s="40">
        <f t="shared" si="10"/>
        <v>1.3691964447333724</v>
      </c>
      <c r="H151" s="43">
        <f t="shared" si="11"/>
        <v>26975924.74</v>
      </c>
    </row>
    <row r="152" spans="1:8" ht="12.75">
      <c r="A152" s="32" t="s">
        <v>41</v>
      </c>
      <c r="B152" s="3" t="s">
        <v>291</v>
      </c>
      <c r="C152" s="48">
        <f>C156+C161+C170</f>
        <v>5175400</v>
      </c>
      <c r="D152" s="48">
        <f>D156+D161+D170</f>
        <v>26826400</v>
      </c>
      <c r="E152" s="48">
        <f>E156+E161+E170</f>
        <v>0</v>
      </c>
      <c r="F152" s="48">
        <f>F156+F161+F170</f>
        <v>27790</v>
      </c>
      <c r="G152" s="40">
        <f t="shared" si="10"/>
        <v>0</v>
      </c>
      <c r="H152" s="43">
        <f t="shared" si="11"/>
        <v>26826400</v>
      </c>
    </row>
    <row r="153" spans="1:8" ht="12.75">
      <c r="A153" s="32" t="s">
        <v>29</v>
      </c>
      <c r="B153" s="3" t="s">
        <v>292</v>
      </c>
      <c r="C153" s="48">
        <f>C171+C186</f>
        <v>117200</v>
      </c>
      <c r="D153" s="48">
        <f>D171+D186</f>
        <v>524005.52</v>
      </c>
      <c r="E153" s="48">
        <f>E171+E186</f>
        <v>374480.78</v>
      </c>
      <c r="F153" s="48">
        <f>F171+F186</f>
        <v>562388.98</v>
      </c>
      <c r="G153" s="40">
        <f t="shared" si="10"/>
        <v>71.46504487204639</v>
      </c>
      <c r="H153" s="43">
        <f t="shared" si="11"/>
        <v>149524.74</v>
      </c>
    </row>
    <row r="154" spans="1:8" ht="25.5">
      <c r="A154" s="24" t="s">
        <v>73</v>
      </c>
      <c r="B154" s="3" t="s">
        <v>293</v>
      </c>
      <c r="C154" s="48">
        <f>C157+C158+C162+C163+C164+C165+C172+C173+C174</f>
        <v>171147300</v>
      </c>
      <c r="D154" s="48">
        <f>D157+D158+D162+D163+D164+D165+D172+D173+D174</f>
        <v>171286333.84</v>
      </c>
      <c r="E154" s="48">
        <f>E157+E158+E162+E163+E164+E165+E172+E173+E174</f>
        <v>67538007.83999999</v>
      </c>
      <c r="F154" s="48">
        <f>F157+F158+F162+F163+F164+F165+F172+F173+F174</f>
        <v>64010100.08</v>
      </c>
      <c r="G154" s="40">
        <f t="shared" si="10"/>
        <v>39.42988697690722</v>
      </c>
      <c r="H154" s="43">
        <f t="shared" si="11"/>
        <v>103748326.00000001</v>
      </c>
    </row>
    <row r="155" spans="1:8" ht="12.75">
      <c r="A155" s="35" t="s">
        <v>162</v>
      </c>
      <c r="B155" s="35" t="s">
        <v>163</v>
      </c>
      <c r="C155" s="44">
        <f>C156+C157+C158</f>
        <v>23489800</v>
      </c>
      <c r="D155" s="44">
        <f>D156+D157+D158</f>
        <v>45200800</v>
      </c>
      <c r="E155" s="44">
        <f>E156+E157+E158</f>
        <v>9933299.91</v>
      </c>
      <c r="F155" s="44">
        <f>F156+F157+F158</f>
        <v>9618616.37</v>
      </c>
      <c r="G155" s="41">
        <f t="shared" si="10"/>
        <v>21.975938279853455</v>
      </c>
      <c r="H155" s="46">
        <f t="shared" si="11"/>
        <v>35267500.09</v>
      </c>
    </row>
    <row r="156" spans="1:8" ht="12.75">
      <c r="A156" s="3" t="s">
        <v>41</v>
      </c>
      <c r="B156" s="3" t="s">
        <v>164</v>
      </c>
      <c r="C156" s="3">
        <v>3300400</v>
      </c>
      <c r="D156" s="47">
        <v>24941400</v>
      </c>
      <c r="E156" s="47">
        <v>0</v>
      </c>
      <c r="F156" s="47"/>
      <c r="G156" s="40">
        <f t="shared" si="10"/>
        <v>0</v>
      </c>
      <c r="H156" s="43">
        <f t="shared" si="11"/>
        <v>24941400</v>
      </c>
    </row>
    <row r="157" spans="1:8" ht="25.5">
      <c r="A157" s="24" t="s">
        <v>73</v>
      </c>
      <c r="B157" s="3" t="s">
        <v>165</v>
      </c>
      <c r="C157" s="47">
        <v>20139400</v>
      </c>
      <c r="D157" s="47">
        <v>20139400</v>
      </c>
      <c r="E157" s="47">
        <v>9933299.91</v>
      </c>
      <c r="F157" s="47">
        <v>9618616.37</v>
      </c>
      <c r="G157" s="40">
        <f t="shared" si="10"/>
        <v>49.32272019027379</v>
      </c>
      <c r="H157" s="43">
        <f t="shared" si="11"/>
        <v>10206100.09</v>
      </c>
    </row>
    <row r="158" spans="1:8" ht="25.5">
      <c r="A158" s="24" t="s">
        <v>73</v>
      </c>
      <c r="B158" s="3" t="s">
        <v>166</v>
      </c>
      <c r="C158" s="3">
        <v>50000</v>
      </c>
      <c r="D158" s="47">
        <v>120000</v>
      </c>
      <c r="E158" s="47">
        <v>0</v>
      </c>
      <c r="F158" s="47"/>
      <c r="G158" s="40">
        <f t="shared" si="10"/>
        <v>0</v>
      </c>
      <c r="H158" s="43">
        <f t="shared" si="11"/>
        <v>120000</v>
      </c>
    </row>
    <row r="159" spans="1:8" ht="12.75">
      <c r="A159" s="35" t="s">
        <v>167</v>
      </c>
      <c r="B159" s="35" t="s">
        <v>168</v>
      </c>
      <c r="C159" s="44">
        <f>C161+C162+C163+C164+C165</f>
        <v>151061300</v>
      </c>
      <c r="D159" s="44">
        <f>D161+D162+D163+D164+D165</f>
        <v>150955633.84</v>
      </c>
      <c r="E159" s="44">
        <f>E161+E162+E163+E164+E165</f>
        <v>57233034.85</v>
      </c>
      <c r="F159" s="44">
        <f>F161+F162+F163+F164+F165+F160</f>
        <v>54449736.67</v>
      </c>
      <c r="G159" s="41">
        <f t="shared" si="10"/>
        <v>37.91381175654703</v>
      </c>
      <c r="H159" s="46">
        <f t="shared" si="11"/>
        <v>93722598.99000001</v>
      </c>
    </row>
    <row r="160" spans="1:8" ht="12.75">
      <c r="A160" s="32" t="s">
        <v>24</v>
      </c>
      <c r="B160" s="3" t="s">
        <v>339</v>
      </c>
      <c r="C160" s="3"/>
      <c r="D160" s="48"/>
      <c r="E160" s="48"/>
      <c r="F160" s="48">
        <v>356086.96</v>
      </c>
      <c r="G160" s="40" t="e">
        <f>E160/D160*100</f>
        <v>#DIV/0!</v>
      </c>
      <c r="H160" s="43">
        <f>D160-E160</f>
        <v>0</v>
      </c>
    </row>
    <row r="161" spans="1:8" ht="12.75">
      <c r="A161" s="3" t="s">
        <v>41</v>
      </c>
      <c r="B161" s="3" t="s">
        <v>169</v>
      </c>
      <c r="C161" s="3">
        <v>1865000</v>
      </c>
      <c r="D161" s="47">
        <v>1865000</v>
      </c>
      <c r="E161" s="47">
        <v>0</v>
      </c>
      <c r="F161" s="47"/>
      <c r="G161" s="40">
        <f t="shared" si="10"/>
        <v>0</v>
      </c>
      <c r="H161" s="43">
        <f t="shared" si="11"/>
        <v>1865000</v>
      </c>
    </row>
    <row r="162" spans="1:8" ht="25.5">
      <c r="A162" s="24" t="s">
        <v>73</v>
      </c>
      <c r="B162" s="3" t="s">
        <v>170</v>
      </c>
      <c r="C162" s="3">
        <v>94774700</v>
      </c>
      <c r="D162" s="47">
        <v>94861633.84</v>
      </c>
      <c r="E162" s="47">
        <v>38563982.42</v>
      </c>
      <c r="F162" s="47">
        <v>54093649.71</v>
      </c>
      <c r="G162" s="40">
        <f t="shared" si="10"/>
        <v>40.65287604580436</v>
      </c>
      <c r="H162" s="43">
        <f t="shared" si="11"/>
        <v>56297651.42</v>
      </c>
    </row>
    <row r="163" spans="1:8" ht="25.5">
      <c r="A163" s="24" t="s">
        <v>73</v>
      </c>
      <c r="B163" s="3" t="s">
        <v>171</v>
      </c>
      <c r="C163" s="3">
        <v>8946900</v>
      </c>
      <c r="D163" s="47">
        <v>7107500</v>
      </c>
      <c r="E163" s="47">
        <v>1813413.54</v>
      </c>
      <c r="F163" s="47"/>
      <c r="G163" s="40">
        <f t="shared" si="10"/>
        <v>25.514084277172</v>
      </c>
      <c r="H163" s="43">
        <f t="shared" si="11"/>
        <v>5294086.46</v>
      </c>
    </row>
    <row r="164" spans="1:8" ht="25.5">
      <c r="A164" s="24" t="s">
        <v>73</v>
      </c>
      <c r="B164" s="3" t="s">
        <v>172</v>
      </c>
      <c r="C164" s="47">
        <v>41113200</v>
      </c>
      <c r="D164" s="47">
        <v>41113200</v>
      </c>
      <c r="E164" s="47">
        <v>14937743.89</v>
      </c>
      <c r="F164" s="47"/>
      <c r="G164" s="40">
        <f t="shared" si="10"/>
        <v>36.33320658571943</v>
      </c>
      <c r="H164" s="43">
        <f t="shared" si="11"/>
        <v>26175456.11</v>
      </c>
    </row>
    <row r="165" spans="1:8" ht="25.5">
      <c r="A165" s="24" t="s">
        <v>73</v>
      </c>
      <c r="B165" s="3" t="s">
        <v>173</v>
      </c>
      <c r="C165" s="3">
        <v>4361500</v>
      </c>
      <c r="D165" s="47">
        <v>6008300</v>
      </c>
      <c r="E165" s="47">
        <v>1917895</v>
      </c>
      <c r="F165" s="47"/>
      <c r="G165" s="40">
        <f t="shared" si="10"/>
        <v>31.920759615864718</v>
      </c>
      <c r="H165" s="43">
        <f t="shared" si="11"/>
        <v>4090405</v>
      </c>
    </row>
    <row r="166" spans="1:8" ht="12.75">
      <c r="A166" s="35" t="s">
        <v>174</v>
      </c>
      <c r="B166" s="35" t="s">
        <v>175</v>
      </c>
      <c r="C166" s="44">
        <f>C167+C168+C169+C172+C173+C174</f>
        <v>2186625</v>
      </c>
      <c r="D166" s="44">
        <f>D167+D168+D169+D172+D173+D174</f>
        <v>2373255</v>
      </c>
      <c r="E166" s="44">
        <f>E167+E168+E169+E172+E173</f>
        <v>559847.76</v>
      </c>
      <c r="F166" s="44">
        <f>F167+F168+F169+F172+F173</f>
        <v>436778.52</v>
      </c>
      <c r="G166" s="41">
        <f t="shared" si="10"/>
        <v>23.589869609460425</v>
      </c>
      <c r="H166" s="46">
        <f t="shared" si="11"/>
        <v>1813407.24</v>
      </c>
    </row>
    <row r="167" spans="1:8" ht="12.75">
      <c r="A167" s="3" t="s">
        <v>24</v>
      </c>
      <c r="B167" s="3" t="s">
        <v>176</v>
      </c>
      <c r="C167" s="3">
        <v>89000</v>
      </c>
      <c r="D167" s="47">
        <v>93000</v>
      </c>
      <c r="E167" s="47">
        <v>32017.4</v>
      </c>
      <c r="F167" s="47">
        <v>20759.6</v>
      </c>
      <c r="G167" s="40">
        <f t="shared" si="10"/>
        <v>34.42731182795699</v>
      </c>
      <c r="H167" s="43">
        <f t="shared" si="11"/>
        <v>60982.6</v>
      </c>
    </row>
    <row r="168" spans="1:8" ht="12.75">
      <c r="A168" s="3" t="s">
        <v>26</v>
      </c>
      <c r="B168" s="3" t="s">
        <v>177</v>
      </c>
      <c r="C168" s="3">
        <v>233025</v>
      </c>
      <c r="D168" s="47">
        <v>230955</v>
      </c>
      <c r="E168" s="47">
        <v>123135</v>
      </c>
      <c r="F168" s="47">
        <v>62599.92</v>
      </c>
      <c r="G168" s="40">
        <f t="shared" si="10"/>
        <v>53.315580957329345</v>
      </c>
      <c r="H168" s="43">
        <f t="shared" si="11"/>
        <v>107820</v>
      </c>
    </row>
    <row r="169" spans="1:8" ht="12.75">
      <c r="A169" s="3" t="s">
        <v>28</v>
      </c>
      <c r="B169" s="3" t="s">
        <v>178</v>
      </c>
      <c r="C169" s="47">
        <f>C170+C171</f>
        <v>103000</v>
      </c>
      <c r="D169" s="47">
        <f>D170+D171</f>
        <v>113000</v>
      </c>
      <c r="E169" s="47">
        <f>E170+E171</f>
        <v>33022.28</v>
      </c>
      <c r="F169" s="47">
        <f>F170+F171</f>
        <v>55585</v>
      </c>
      <c r="G169" s="40">
        <f t="shared" si="10"/>
        <v>29.223256637168138</v>
      </c>
      <c r="H169" s="43">
        <f t="shared" si="11"/>
        <v>79977.72</v>
      </c>
    </row>
    <row r="170" spans="1:8" ht="12.75">
      <c r="A170" s="3" t="s">
        <v>41</v>
      </c>
      <c r="B170" s="3" t="s">
        <v>179</v>
      </c>
      <c r="C170" s="3">
        <v>10000</v>
      </c>
      <c r="D170" s="47">
        <v>20000</v>
      </c>
      <c r="E170" s="47">
        <v>0</v>
      </c>
      <c r="F170" s="47">
        <v>27790</v>
      </c>
      <c r="G170" s="40">
        <f t="shared" si="10"/>
        <v>0</v>
      </c>
      <c r="H170" s="43">
        <f t="shared" si="11"/>
        <v>20000</v>
      </c>
    </row>
    <row r="171" spans="1:8" ht="12.75">
      <c r="A171" s="3" t="s">
        <v>29</v>
      </c>
      <c r="B171" s="3" t="s">
        <v>180</v>
      </c>
      <c r="C171" s="3">
        <v>93000</v>
      </c>
      <c r="D171" s="47">
        <v>93000</v>
      </c>
      <c r="E171" s="47">
        <v>33022.28</v>
      </c>
      <c r="F171" s="47">
        <v>27795</v>
      </c>
      <c r="G171" s="40">
        <f t="shared" si="10"/>
        <v>35.507827956989246</v>
      </c>
      <c r="H171" s="43">
        <f t="shared" si="11"/>
        <v>59977.72</v>
      </c>
    </row>
    <row r="172" spans="1:8" ht="25.5">
      <c r="A172" s="24" t="s">
        <v>73</v>
      </c>
      <c r="B172" s="3" t="s">
        <v>181</v>
      </c>
      <c r="C172" s="3">
        <v>870000</v>
      </c>
      <c r="D172" s="47">
        <v>1108500</v>
      </c>
      <c r="E172" s="47">
        <v>368183.28</v>
      </c>
      <c r="F172" s="47">
        <v>297834</v>
      </c>
      <c r="G172" s="40">
        <f t="shared" si="10"/>
        <v>33.21454939106901</v>
      </c>
      <c r="H172" s="43">
        <f t="shared" si="11"/>
        <v>740316.72</v>
      </c>
    </row>
    <row r="173" spans="1:8" ht="25.5">
      <c r="A173" s="24" t="s">
        <v>73</v>
      </c>
      <c r="B173" s="3" t="s">
        <v>182</v>
      </c>
      <c r="C173" s="3">
        <v>891600</v>
      </c>
      <c r="D173" s="47">
        <v>772800</v>
      </c>
      <c r="E173" s="47">
        <v>3489.8</v>
      </c>
      <c r="F173" s="47"/>
      <c r="G173" s="40">
        <f t="shared" si="10"/>
        <v>0.4515786749482402</v>
      </c>
      <c r="H173" s="43">
        <f t="shared" si="11"/>
        <v>769310.2</v>
      </c>
    </row>
    <row r="174" spans="1:8" ht="25.5">
      <c r="A174" s="24" t="s">
        <v>73</v>
      </c>
      <c r="B174" s="3" t="s">
        <v>322</v>
      </c>
      <c r="C174" s="3"/>
      <c r="D174" s="47">
        <v>55000</v>
      </c>
      <c r="E174" s="47"/>
      <c r="F174" s="47"/>
      <c r="G174" s="40"/>
      <c r="H174" s="43"/>
    </row>
    <row r="175" spans="1:8" ht="12.75">
      <c r="A175" s="35" t="s">
        <v>183</v>
      </c>
      <c r="B175" s="35" t="s">
        <v>184</v>
      </c>
      <c r="C175" s="44">
        <f>C176+C179+C183+C184+C185+C187</f>
        <v>11353700</v>
      </c>
      <c r="D175" s="44">
        <f>D176+D179+D183+D184+D185+D187</f>
        <v>11975700</v>
      </c>
      <c r="E175" s="44">
        <f>E176+E179+E183+E184+E185+E187</f>
        <v>4525556.28</v>
      </c>
      <c r="F175" s="44">
        <f>F176+F179+F183+F184+F185+F187</f>
        <v>3567412.3699999996</v>
      </c>
      <c r="G175" s="41">
        <f t="shared" si="10"/>
        <v>37.7894927227636</v>
      </c>
      <c r="H175" s="46">
        <f t="shared" si="11"/>
        <v>7450143.72</v>
      </c>
    </row>
    <row r="176" spans="1:8" ht="25.5">
      <c r="A176" s="24" t="s">
        <v>13</v>
      </c>
      <c r="B176" s="3" t="s">
        <v>185</v>
      </c>
      <c r="C176" s="47">
        <f>C177+C178</f>
        <v>8995000</v>
      </c>
      <c r="D176" s="47">
        <f>D177+D178</f>
        <v>8995000</v>
      </c>
      <c r="E176" s="47">
        <f>E177+E178</f>
        <v>3410657.21</v>
      </c>
      <c r="F176" s="47">
        <f>F177+F178</f>
        <v>2804572.1999999997</v>
      </c>
      <c r="G176" s="40">
        <f t="shared" si="10"/>
        <v>37.91725636464703</v>
      </c>
      <c r="H176" s="43">
        <f t="shared" si="11"/>
        <v>5584342.79</v>
      </c>
    </row>
    <row r="177" spans="1:8" ht="12.75">
      <c r="A177" s="3" t="s">
        <v>15</v>
      </c>
      <c r="B177" s="3" t="s">
        <v>186</v>
      </c>
      <c r="C177" s="47">
        <v>7000000</v>
      </c>
      <c r="D177" s="47">
        <v>7000000</v>
      </c>
      <c r="E177" s="47">
        <v>2518672.57</v>
      </c>
      <c r="F177" s="47">
        <v>2519576.53</v>
      </c>
      <c r="G177" s="40">
        <f t="shared" si="10"/>
        <v>35.981036714285715</v>
      </c>
      <c r="H177" s="43">
        <f t="shared" si="11"/>
        <v>4481327.43</v>
      </c>
    </row>
    <row r="178" spans="1:8" ht="12.75">
      <c r="A178" s="3" t="s">
        <v>17</v>
      </c>
      <c r="B178" s="3" t="s">
        <v>187</v>
      </c>
      <c r="C178" s="47">
        <v>1995000</v>
      </c>
      <c r="D178" s="47">
        <v>1995000</v>
      </c>
      <c r="E178" s="47">
        <v>891984.64</v>
      </c>
      <c r="F178" s="47">
        <v>284995.67</v>
      </c>
      <c r="G178" s="40">
        <f t="shared" si="10"/>
        <v>44.71100952380952</v>
      </c>
      <c r="H178" s="43">
        <f t="shared" si="11"/>
        <v>1103015.3599999999</v>
      </c>
    </row>
    <row r="179" spans="1:8" ht="25.5">
      <c r="A179" s="24" t="s">
        <v>13</v>
      </c>
      <c r="B179" s="3" t="s">
        <v>188</v>
      </c>
      <c r="C179" s="47">
        <f>C180+C181+C182</f>
        <v>1895300</v>
      </c>
      <c r="D179" s="47">
        <f>D180+D181+D182</f>
        <v>1895300</v>
      </c>
      <c r="E179" s="47">
        <f>E180+E181+E182</f>
        <v>581922.06</v>
      </c>
      <c r="F179" s="47">
        <f>F180+F181+F182</f>
        <v>0</v>
      </c>
      <c r="G179" s="40">
        <f t="shared" si="10"/>
        <v>30.703427425737353</v>
      </c>
      <c r="H179" s="43">
        <f t="shared" si="11"/>
        <v>1313377.94</v>
      </c>
    </row>
    <row r="180" spans="1:8" ht="12.75">
      <c r="A180" s="3" t="s">
        <v>15</v>
      </c>
      <c r="B180" s="3" t="s">
        <v>189</v>
      </c>
      <c r="C180" s="47">
        <v>1454000</v>
      </c>
      <c r="D180" s="47">
        <v>1454000</v>
      </c>
      <c r="E180" s="47">
        <v>477238.65</v>
      </c>
      <c r="F180" s="47"/>
      <c r="G180" s="40">
        <f t="shared" si="10"/>
        <v>32.82246561210454</v>
      </c>
      <c r="H180" s="43">
        <f t="shared" si="11"/>
        <v>976761.35</v>
      </c>
    </row>
    <row r="181" spans="1:8" ht="12.75">
      <c r="A181" s="3" t="s">
        <v>17</v>
      </c>
      <c r="B181" s="3" t="s">
        <v>190</v>
      </c>
      <c r="C181" s="47">
        <v>439300</v>
      </c>
      <c r="D181" s="47">
        <v>439300</v>
      </c>
      <c r="E181" s="47">
        <v>104683.41</v>
      </c>
      <c r="F181" s="47"/>
      <c r="G181" s="40">
        <f t="shared" si="10"/>
        <v>23.82959480992488</v>
      </c>
      <c r="H181" s="43">
        <f t="shared" si="11"/>
        <v>334616.58999999997</v>
      </c>
    </row>
    <row r="182" spans="1:8" ht="12.75">
      <c r="A182" s="3" t="s">
        <v>36</v>
      </c>
      <c r="B182" s="3" t="s">
        <v>191</v>
      </c>
      <c r="C182" s="47">
        <v>2000</v>
      </c>
      <c r="D182" s="47">
        <v>2000</v>
      </c>
      <c r="E182" s="47">
        <v>0</v>
      </c>
      <c r="F182" s="47"/>
      <c r="G182" s="40">
        <f t="shared" si="10"/>
        <v>0</v>
      </c>
      <c r="H182" s="43">
        <f t="shared" si="11"/>
        <v>2000</v>
      </c>
    </row>
    <row r="183" spans="1:8" ht="12.75">
      <c r="A183" s="3" t="s">
        <v>24</v>
      </c>
      <c r="B183" s="3" t="s">
        <v>192</v>
      </c>
      <c r="C183" s="47">
        <v>136200</v>
      </c>
      <c r="D183" s="47">
        <v>326394.48</v>
      </c>
      <c r="E183" s="47">
        <v>127183.68</v>
      </c>
      <c r="F183" s="47">
        <v>173787.96</v>
      </c>
      <c r="G183" s="40">
        <f t="shared" si="10"/>
        <v>38.96624722329863</v>
      </c>
      <c r="H183" s="43">
        <f t="shared" si="11"/>
        <v>199210.8</v>
      </c>
    </row>
    <row r="184" spans="1:8" ht="12.75">
      <c r="A184" s="3" t="s">
        <v>26</v>
      </c>
      <c r="B184" s="3" t="s">
        <v>193</v>
      </c>
      <c r="C184" s="47">
        <v>290000</v>
      </c>
      <c r="D184" s="47">
        <v>290000</v>
      </c>
      <c r="E184" s="47">
        <v>37413.94</v>
      </c>
      <c r="F184" s="47">
        <v>54458.23</v>
      </c>
      <c r="G184" s="40">
        <f t="shared" si="10"/>
        <v>12.901358620689656</v>
      </c>
      <c r="H184" s="43">
        <f t="shared" si="11"/>
        <v>252586.06</v>
      </c>
    </row>
    <row r="185" spans="1:8" ht="12.75">
      <c r="A185" s="3" t="s">
        <v>28</v>
      </c>
      <c r="B185" s="3" t="s">
        <v>194</v>
      </c>
      <c r="C185" s="47">
        <f>C186</f>
        <v>24200</v>
      </c>
      <c r="D185" s="47">
        <f>D186</f>
        <v>431005.52</v>
      </c>
      <c r="E185" s="47">
        <f>E186</f>
        <v>341458.5</v>
      </c>
      <c r="F185" s="47">
        <f>F186</f>
        <v>534593.98</v>
      </c>
      <c r="G185" s="40">
        <f t="shared" si="10"/>
        <v>79.2236953252942</v>
      </c>
      <c r="H185" s="43">
        <f t="shared" si="11"/>
        <v>89547.02000000002</v>
      </c>
    </row>
    <row r="186" spans="1:8" ht="12.75">
      <c r="A186" s="3" t="s">
        <v>29</v>
      </c>
      <c r="B186" s="3" t="s">
        <v>195</v>
      </c>
      <c r="C186" s="3">
        <v>24200</v>
      </c>
      <c r="D186" s="47">
        <v>431005.52</v>
      </c>
      <c r="E186" s="47">
        <v>341458.5</v>
      </c>
      <c r="F186" s="47">
        <v>534593.98</v>
      </c>
      <c r="G186" s="40">
        <f t="shared" si="10"/>
        <v>79.2236953252942</v>
      </c>
      <c r="H186" s="43">
        <f t="shared" si="11"/>
        <v>89547.02000000002</v>
      </c>
    </row>
    <row r="187" spans="1:8" ht="12.75">
      <c r="A187" s="3" t="s">
        <v>26</v>
      </c>
      <c r="B187" s="3" t="s">
        <v>196</v>
      </c>
      <c r="C187" s="3">
        <v>13000</v>
      </c>
      <c r="D187" s="47">
        <v>38000</v>
      </c>
      <c r="E187" s="47">
        <v>26920.89</v>
      </c>
      <c r="F187" s="47"/>
      <c r="G187" s="40">
        <f t="shared" si="10"/>
        <v>70.84444736842104</v>
      </c>
      <c r="H187" s="43">
        <f t="shared" si="11"/>
        <v>11079.11</v>
      </c>
    </row>
    <row r="188" spans="1:8" ht="12.75">
      <c r="A188" s="1" t="s">
        <v>197</v>
      </c>
      <c r="B188" s="1" t="s">
        <v>198</v>
      </c>
      <c r="C188" s="46">
        <f>C189+C193+C194+C195+C198</f>
        <v>40520000</v>
      </c>
      <c r="D188" s="46">
        <f>D189+D193+D194+D195+D198</f>
        <v>39462521</v>
      </c>
      <c r="E188" s="46">
        <f>E189+E193+E194+E195+E198</f>
        <v>13865712.78</v>
      </c>
      <c r="F188" s="46">
        <f>F189+F193+F194+F195+F198</f>
        <v>14174469.899999999</v>
      </c>
      <c r="G188" s="41">
        <f t="shared" si="10"/>
        <v>35.13640899931355</v>
      </c>
      <c r="H188" s="46">
        <f t="shared" si="11"/>
        <v>25596808.22</v>
      </c>
    </row>
    <row r="189" spans="1:8" ht="25.5">
      <c r="A189" s="31" t="s">
        <v>13</v>
      </c>
      <c r="B189" s="3" t="s">
        <v>288</v>
      </c>
      <c r="C189" s="48">
        <f>C190+C191+C192</f>
        <v>9088000</v>
      </c>
      <c r="D189" s="48">
        <f>D190+D191+D192</f>
        <v>9049000</v>
      </c>
      <c r="E189" s="48">
        <f>E190+E191+E192</f>
        <v>4953757.2</v>
      </c>
      <c r="F189" s="48">
        <f>F190+F191+F192</f>
        <v>3788487.6199999996</v>
      </c>
      <c r="G189" s="40">
        <f t="shared" si="10"/>
        <v>54.743697646148746</v>
      </c>
      <c r="H189" s="43">
        <f t="shared" si="11"/>
        <v>4095242.8</v>
      </c>
    </row>
    <row r="190" spans="1:8" ht="12.75">
      <c r="A190" s="13" t="s">
        <v>15</v>
      </c>
      <c r="B190" s="3" t="s">
        <v>284</v>
      </c>
      <c r="C190" s="48">
        <f>C210+C214</f>
        <v>7000000</v>
      </c>
      <c r="D190" s="48">
        <f aca="true" t="shared" si="13" ref="D190:F192">D210+D214</f>
        <v>6975000</v>
      </c>
      <c r="E190" s="48">
        <f t="shared" si="13"/>
        <v>3598431.29</v>
      </c>
      <c r="F190" s="48">
        <f t="shared" si="13"/>
        <v>2844449.78</v>
      </c>
      <c r="G190" s="40">
        <f t="shared" si="10"/>
        <v>51.59041275985663</v>
      </c>
      <c r="H190" s="43">
        <f t="shared" si="11"/>
        <v>3376568.71</v>
      </c>
    </row>
    <row r="191" spans="1:8" ht="12.75">
      <c r="A191" s="13" t="s">
        <v>17</v>
      </c>
      <c r="B191" s="3" t="s">
        <v>285</v>
      </c>
      <c r="C191" s="48">
        <f>C211+C215</f>
        <v>2083000</v>
      </c>
      <c r="D191" s="48">
        <f t="shared" si="13"/>
        <v>2069000</v>
      </c>
      <c r="E191" s="48">
        <f t="shared" si="13"/>
        <v>1355092.2</v>
      </c>
      <c r="F191" s="48">
        <f t="shared" si="13"/>
        <v>942954.63</v>
      </c>
      <c r="G191" s="40">
        <f t="shared" si="10"/>
        <v>65.49503141614306</v>
      </c>
      <c r="H191" s="43">
        <f t="shared" si="11"/>
        <v>713907.8</v>
      </c>
    </row>
    <row r="192" spans="1:8" ht="12.75">
      <c r="A192" s="32" t="s">
        <v>36</v>
      </c>
      <c r="B192" s="3" t="s">
        <v>287</v>
      </c>
      <c r="C192" s="48">
        <f>C212+C216</f>
        <v>5000</v>
      </c>
      <c r="D192" s="48">
        <f t="shared" si="13"/>
        <v>5000</v>
      </c>
      <c r="E192" s="48">
        <f t="shared" si="13"/>
        <v>233.71</v>
      </c>
      <c r="F192" s="48">
        <f t="shared" si="13"/>
        <v>1083.21</v>
      </c>
      <c r="G192" s="40">
        <f t="shared" si="10"/>
        <v>4.6742</v>
      </c>
      <c r="H192" s="43">
        <f t="shared" si="11"/>
        <v>4766.29</v>
      </c>
    </row>
    <row r="193" spans="1:8" ht="12.75">
      <c r="A193" s="32" t="s">
        <v>24</v>
      </c>
      <c r="B193" s="3" t="s">
        <v>286</v>
      </c>
      <c r="C193" s="48">
        <f>C200+C217</f>
        <v>387000</v>
      </c>
      <c r="D193" s="48">
        <f>D200+D217</f>
        <v>417000</v>
      </c>
      <c r="E193" s="48">
        <f>E200+E217</f>
        <v>110652.25</v>
      </c>
      <c r="F193" s="48">
        <f>F200+F217</f>
        <v>208871.41</v>
      </c>
      <c r="G193" s="40">
        <f t="shared" si="10"/>
        <v>26.535311750599522</v>
      </c>
      <c r="H193" s="43">
        <f t="shared" si="11"/>
        <v>306347.75</v>
      </c>
    </row>
    <row r="194" spans="1:8" ht="12.75">
      <c r="A194" s="32" t="s">
        <v>26</v>
      </c>
      <c r="B194" s="3" t="s">
        <v>289</v>
      </c>
      <c r="C194" s="48">
        <f>C221</f>
        <v>10000</v>
      </c>
      <c r="D194" s="48">
        <f>D221</f>
        <v>25000</v>
      </c>
      <c r="E194" s="48">
        <f>E221</f>
        <v>5826.56</v>
      </c>
      <c r="F194" s="48">
        <f>F221</f>
        <v>3387.52</v>
      </c>
      <c r="G194" s="40">
        <f t="shared" si="10"/>
        <v>23.30624</v>
      </c>
      <c r="H194" s="43">
        <f t="shared" si="11"/>
        <v>19173.44</v>
      </c>
    </row>
    <row r="195" spans="1:8" ht="12.75">
      <c r="A195" s="32" t="s">
        <v>28</v>
      </c>
      <c r="B195" s="3" t="s">
        <v>290</v>
      </c>
      <c r="C195" s="49">
        <f>C196+C197</f>
        <v>235000</v>
      </c>
      <c r="D195" s="49">
        <f>D196+D197</f>
        <v>220000</v>
      </c>
      <c r="E195" s="49">
        <f>E196+E197</f>
        <v>0</v>
      </c>
      <c r="F195" s="49">
        <f>F196+F197</f>
        <v>61562.15</v>
      </c>
      <c r="G195" s="40">
        <f t="shared" si="10"/>
        <v>0</v>
      </c>
      <c r="H195" s="43">
        <f t="shared" si="11"/>
        <v>220000</v>
      </c>
    </row>
    <row r="196" spans="1:8" ht="12.75">
      <c r="A196" s="32" t="s">
        <v>41</v>
      </c>
      <c r="B196" s="3" t="s">
        <v>291</v>
      </c>
      <c r="C196" s="49">
        <f>C219</f>
        <v>32000</v>
      </c>
      <c r="D196" s="49">
        <f aca="true" t="shared" si="14" ref="D196:F197">D219</f>
        <v>20000</v>
      </c>
      <c r="E196" s="49">
        <f t="shared" si="14"/>
        <v>0</v>
      </c>
      <c r="F196" s="49">
        <f t="shared" si="14"/>
        <v>0</v>
      </c>
      <c r="G196" s="40">
        <f t="shared" si="10"/>
        <v>0</v>
      </c>
      <c r="H196" s="43">
        <f t="shared" si="11"/>
        <v>20000</v>
      </c>
    </row>
    <row r="197" spans="1:8" ht="12.75">
      <c r="A197" s="32" t="s">
        <v>29</v>
      </c>
      <c r="B197" s="3" t="s">
        <v>292</v>
      </c>
      <c r="C197" s="49">
        <f>C220</f>
        <v>203000</v>
      </c>
      <c r="D197" s="49">
        <f t="shared" si="14"/>
        <v>200000</v>
      </c>
      <c r="E197" s="49">
        <f t="shared" si="14"/>
        <v>0</v>
      </c>
      <c r="F197" s="49">
        <f t="shared" si="14"/>
        <v>61562.15</v>
      </c>
      <c r="G197" s="40">
        <f t="shared" si="10"/>
        <v>0</v>
      </c>
      <c r="H197" s="43">
        <f t="shared" si="11"/>
        <v>200000</v>
      </c>
    </row>
    <row r="198" spans="1:8" ht="25.5">
      <c r="A198" s="24" t="s">
        <v>73</v>
      </c>
      <c r="B198" s="3" t="s">
        <v>293</v>
      </c>
      <c r="C198" s="49">
        <f>C201+C202+C203+C204+C206+C207</f>
        <v>30800000</v>
      </c>
      <c r="D198" s="49">
        <f>D201+D202+D203+D204+D206+D207</f>
        <v>29751521</v>
      </c>
      <c r="E198" s="49">
        <f>E201+E202+E203+E204+E206+E207</f>
        <v>8795476.77</v>
      </c>
      <c r="F198" s="49">
        <f>F201+F202+F203+F204+F206+F207</f>
        <v>10112161.2</v>
      </c>
      <c r="G198" s="40">
        <f t="shared" si="10"/>
        <v>29.56311635294209</v>
      </c>
      <c r="H198" s="43">
        <f t="shared" si="11"/>
        <v>20956044.23</v>
      </c>
    </row>
    <row r="199" spans="1:8" ht="12.75">
      <c r="A199" s="35" t="s">
        <v>199</v>
      </c>
      <c r="B199" s="35" t="s">
        <v>200</v>
      </c>
      <c r="C199" s="44">
        <f>C200+C201+C202+C203+C204</f>
        <v>30030000</v>
      </c>
      <c r="D199" s="44">
        <f>D200+D201+D202+D203+D204</f>
        <v>28981521</v>
      </c>
      <c r="E199" s="44">
        <f>E200+E201+E202+E203+E204</f>
        <v>8448589.53</v>
      </c>
      <c r="F199" s="44">
        <f>F200+F201+F202+F203+F204</f>
        <v>9914077.2</v>
      </c>
      <c r="G199" s="41">
        <f t="shared" si="10"/>
        <v>29.151642972775647</v>
      </c>
      <c r="H199" s="46">
        <f t="shared" si="11"/>
        <v>20532931.47</v>
      </c>
    </row>
    <row r="200" spans="1:8" ht="12.75">
      <c r="A200" s="3" t="s">
        <v>24</v>
      </c>
      <c r="B200" s="3" t="s">
        <v>201</v>
      </c>
      <c r="C200" s="3"/>
      <c r="D200" s="47">
        <v>0</v>
      </c>
      <c r="E200" s="47">
        <v>0</v>
      </c>
      <c r="F200" s="47"/>
      <c r="G200" s="40"/>
      <c r="H200" s="43">
        <f t="shared" si="11"/>
        <v>0</v>
      </c>
    </row>
    <row r="201" spans="1:8" ht="25.5">
      <c r="A201" s="24" t="s">
        <v>73</v>
      </c>
      <c r="B201" s="3" t="s">
        <v>202</v>
      </c>
      <c r="C201" s="47">
        <v>5830000</v>
      </c>
      <c r="D201" s="47">
        <v>5830000</v>
      </c>
      <c r="E201" s="47">
        <v>2442471.86</v>
      </c>
      <c r="F201" s="47">
        <v>9914077.2</v>
      </c>
      <c r="G201" s="40">
        <f t="shared" si="10"/>
        <v>41.894886106346476</v>
      </c>
      <c r="H201" s="43">
        <f t="shared" si="11"/>
        <v>3387528.14</v>
      </c>
    </row>
    <row r="202" spans="1:8" ht="25.5">
      <c r="A202" s="24" t="s">
        <v>73</v>
      </c>
      <c r="B202" s="3" t="s">
        <v>203</v>
      </c>
      <c r="C202" s="47">
        <v>20000</v>
      </c>
      <c r="D202" s="47">
        <v>20000</v>
      </c>
      <c r="E202" s="47">
        <v>0</v>
      </c>
      <c r="F202" s="47"/>
      <c r="G202" s="40">
        <f t="shared" si="10"/>
        <v>0</v>
      </c>
      <c r="H202" s="43">
        <f t="shared" si="11"/>
        <v>20000</v>
      </c>
    </row>
    <row r="203" spans="1:8" ht="25.5">
      <c r="A203" s="24" t="s">
        <v>73</v>
      </c>
      <c r="B203" s="3" t="s">
        <v>204</v>
      </c>
      <c r="C203" s="3">
        <v>23330000</v>
      </c>
      <c r="D203" s="47">
        <v>22179521</v>
      </c>
      <c r="E203" s="47">
        <v>5877382.67</v>
      </c>
      <c r="F203" s="47"/>
      <c r="G203" s="40">
        <f t="shared" si="10"/>
        <v>26.49914157298528</v>
      </c>
      <c r="H203" s="43">
        <f t="shared" si="11"/>
        <v>16302138.33</v>
      </c>
    </row>
    <row r="204" spans="1:8" ht="25.5">
      <c r="A204" s="24" t="s">
        <v>73</v>
      </c>
      <c r="B204" s="3" t="s">
        <v>205</v>
      </c>
      <c r="C204" s="3">
        <v>850000</v>
      </c>
      <c r="D204" s="47">
        <v>952000</v>
      </c>
      <c r="E204" s="47">
        <v>128735</v>
      </c>
      <c r="F204" s="47"/>
      <c r="G204" s="40">
        <f t="shared" si="10"/>
        <v>13.522584033613446</v>
      </c>
      <c r="H204" s="43">
        <f t="shared" si="11"/>
        <v>823265</v>
      </c>
    </row>
    <row r="205" spans="1:8" ht="12.75">
      <c r="A205" s="35" t="s">
        <v>206</v>
      </c>
      <c r="B205" s="35" t="s">
        <v>207</v>
      </c>
      <c r="C205" s="44">
        <f>C206+C207</f>
        <v>770000</v>
      </c>
      <c r="D205" s="44">
        <f>D206+D207</f>
        <v>770000</v>
      </c>
      <c r="E205" s="44">
        <f>E206+E207</f>
        <v>346887.24</v>
      </c>
      <c r="F205" s="44">
        <f>F206+F207</f>
        <v>198084</v>
      </c>
      <c r="G205" s="41">
        <f t="shared" si="10"/>
        <v>45.050290909090904</v>
      </c>
      <c r="H205" s="46">
        <f t="shared" si="11"/>
        <v>423112.76</v>
      </c>
    </row>
    <row r="206" spans="1:8" ht="25.5">
      <c r="A206" s="24" t="s">
        <v>73</v>
      </c>
      <c r="B206" s="3" t="s">
        <v>208</v>
      </c>
      <c r="C206" s="47">
        <v>750000</v>
      </c>
      <c r="D206" s="47">
        <v>750000</v>
      </c>
      <c r="E206" s="47">
        <v>346887.24</v>
      </c>
      <c r="F206" s="47">
        <v>198084</v>
      </c>
      <c r="G206" s="40">
        <f t="shared" si="10"/>
        <v>46.251632</v>
      </c>
      <c r="H206" s="43">
        <f t="shared" si="11"/>
        <v>403112.76</v>
      </c>
    </row>
    <row r="207" spans="1:8" ht="25.5">
      <c r="A207" s="24" t="s">
        <v>73</v>
      </c>
      <c r="B207" s="3" t="s">
        <v>209</v>
      </c>
      <c r="C207" s="47">
        <v>20000</v>
      </c>
      <c r="D207" s="47">
        <v>20000</v>
      </c>
      <c r="E207" s="47">
        <v>0</v>
      </c>
      <c r="F207" s="47"/>
      <c r="G207" s="40">
        <f aca="true" t="shared" si="15" ref="G207:G274">E207/D207*100</f>
        <v>0</v>
      </c>
      <c r="H207" s="43">
        <f aca="true" t="shared" si="16" ref="H207:H274">D207-E207</f>
        <v>20000</v>
      </c>
    </row>
    <row r="208" spans="1:8" ht="25.5">
      <c r="A208" s="36" t="s">
        <v>210</v>
      </c>
      <c r="B208" s="35" t="s">
        <v>211</v>
      </c>
      <c r="C208" s="44">
        <f>C209+C213+C217+C218+C221</f>
        <v>9720000</v>
      </c>
      <c r="D208" s="44">
        <f>D209+D213+D217+D218+D221</f>
        <v>9711000</v>
      </c>
      <c r="E208" s="44">
        <f>E209+E213+E217+E218+E221</f>
        <v>5070236.01</v>
      </c>
      <c r="F208" s="44">
        <f>F209+F213+F217+F218+F221</f>
        <v>4062308.6999999997</v>
      </c>
      <c r="G208" s="41">
        <f t="shared" si="15"/>
        <v>52.21126567809699</v>
      </c>
      <c r="H208" s="46">
        <f t="shared" si="16"/>
        <v>4640763.99</v>
      </c>
    </row>
    <row r="209" spans="1:8" ht="25.5">
      <c r="A209" s="24" t="s">
        <v>13</v>
      </c>
      <c r="B209" s="3" t="s">
        <v>212</v>
      </c>
      <c r="C209" s="47">
        <f>C210+C211+C212</f>
        <v>8173000</v>
      </c>
      <c r="D209" s="47">
        <f>D210+D211+D212</f>
        <v>8173000</v>
      </c>
      <c r="E209" s="47">
        <f>E210+E211+E212</f>
        <v>4687049.36</v>
      </c>
      <c r="F209" s="47">
        <f>F210+F211+F212</f>
        <v>3788487.6199999996</v>
      </c>
      <c r="G209" s="40">
        <f t="shared" si="15"/>
        <v>57.347967209103146</v>
      </c>
      <c r="H209" s="43">
        <f t="shared" si="16"/>
        <v>3485950.6399999997</v>
      </c>
    </row>
    <row r="210" spans="1:8" ht="12.75">
      <c r="A210" s="3" t="s">
        <v>15</v>
      </c>
      <c r="B210" s="3" t="s">
        <v>213</v>
      </c>
      <c r="C210" s="47">
        <v>6300000</v>
      </c>
      <c r="D210" s="47">
        <v>6300000</v>
      </c>
      <c r="E210" s="47">
        <v>3407397.23</v>
      </c>
      <c r="F210" s="47">
        <v>2844449.78</v>
      </c>
      <c r="G210" s="40">
        <f t="shared" si="15"/>
        <v>54.08567031746032</v>
      </c>
      <c r="H210" s="43">
        <f t="shared" si="16"/>
        <v>2892602.77</v>
      </c>
    </row>
    <row r="211" spans="1:8" ht="12.75">
      <c r="A211" s="3" t="s">
        <v>17</v>
      </c>
      <c r="B211" s="3" t="s">
        <v>214</v>
      </c>
      <c r="C211" s="47">
        <v>1870000</v>
      </c>
      <c r="D211" s="47">
        <v>1870000</v>
      </c>
      <c r="E211" s="47">
        <v>1279418.42</v>
      </c>
      <c r="F211" s="47">
        <v>942954.63</v>
      </c>
      <c r="G211" s="40">
        <f t="shared" si="15"/>
        <v>68.41809732620321</v>
      </c>
      <c r="H211" s="43">
        <f t="shared" si="16"/>
        <v>590581.5800000001</v>
      </c>
    </row>
    <row r="212" spans="1:8" ht="12.75">
      <c r="A212" s="3" t="s">
        <v>36</v>
      </c>
      <c r="B212" s="3" t="s">
        <v>215</v>
      </c>
      <c r="C212" s="47">
        <v>3000</v>
      </c>
      <c r="D212" s="47">
        <v>3000</v>
      </c>
      <c r="E212" s="47">
        <v>233.71</v>
      </c>
      <c r="F212" s="47">
        <v>1083.21</v>
      </c>
      <c r="G212" s="40">
        <f t="shared" si="15"/>
        <v>7.790333333333334</v>
      </c>
      <c r="H212" s="43">
        <f t="shared" si="16"/>
        <v>2766.29</v>
      </c>
    </row>
    <row r="213" spans="1:8" ht="25.5">
      <c r="A213" s="24" t="s">
        <v>13</v>
      </c>
      <c r="B213" s="3" t="s">
        <v>216</v>
      </c>
      <c r="C213" s="47">
        <f>C214+C215+C216</f>
        <v>915000</v>
      </c>
      <c r="D213" s="47">
        <f>D214+D215+D216</f>
        <v>876000</v>
      </c>
      <c r="E213" s="47">
        <f>E214+E215+E216</f>
        <v>266707.83999999997</v>
      </c>
      <c r="F213" s="47">
        <f>F214+F215+F216</f>
        <v>0</v>
      </c>
      <c r="G213" s="40">
        <f t="shared" si="15"/>
        <v>30.446100456621</v>
      </c>
      <c r="H213" s="43">
        <f t="shared" si="16"/>
        <v>609292.16</v>
      </c>
    </row>
    <row r="214" spans="1:8" ht="12.75">
      <c r="A214" s="3" t="s">
        <v>15</v>
      </c>
      <c r="B214" s="3" t="s">
        <v>217</v>
      </c>
      <c r="C214" s="3">
        <v>700000</v>
      </c>
      <c r="D214" s="47">
        <v>675000</v>
      </c>
      <c r="E214" s="47">
        <v>191034.06</v>
      </c>
      <c r="F214" s="47"/>
      <c r="G214" s="40">
        <f t="shared" si="15"/>
        <v>28.30134222222222</v>
      </c>
      <c r="H214" s="43">
        <f t="shared" si="16"/>
        <v>483965.94</v>
      </c>
    </row>
    <row r="215" spans="1:8" ht="12.75">
      <c r="A215" s="3" t="s">
        <v>17</v>
      </c>
      <c r="B215" s="3" t="s">
        <v>218</v>
      </c>
      <c r="C215" s="3">
        <v>213000</v>
      </c>
      <c r="D215" s="47">
        <v>199000</v>
      </c>
      <c r="E215" s="47">
        <v>75673.78</v>
      </c>
      <c r="F215" s="47"/>
      <c r="G215" s="40">
        <f t="shared" si="15"/>
        <v>38.027025125628136</v>
      </c>
      <c r="H215" s="43">
        <f t="shared" si="16"/>
        <v>123326.22</v>
      </c>
    </row>
    <row r="216" spans="1:8" ht="12.75">
      <c r="A216" s="3" t="s">
        <v>36</v>
      </c>
      <c r="B216" s="3" t="s">
        <v>219</v>
      </c>
      <c r="C216" s="3">
        <v>2000</v>
      </c>
      <c r="D216" s="47">
        <v>2000</v>
      </c>
      <c r="E216" s="47">
        <v>0</v>
      </c>
      <c r="F216" s="47"/>
      <c r="G216" s="40">
        <f t="shared" si="15"/>
        <v>0</v>
      </c>
      <c r="H216" s="43">
        <f t="shared" si="16"/>
        <v>2000</v>
      </c>
    </row>
    <row r="217" spans="1:8" ht="12.75">
      <c r="A217" s="3" t="s">
        <v>24</v>
      </c>
      <c r="B217" s="3" t="s">
        <v>220</v>
      </c>
      <c r="C217" s="3">
        <v>387000</v>
      </c>
      <c r="D217" s="47">
        <v>417000</v>
      </c>
      <c r="E217" s="47">
        <v>110652.25</v>
      </c>
      <c r="F217" s="47">
        <v>208871.41</v>
      </c>
      <c r="G217" s="40">
        <f t="shared" si="15"/>
        <v>26.535311750599522</v>
      </c>
      <c r="H217" s="43">
        <f t="shared" si="16"/>
        <v>306347.75</v>
      </c>
    </row>
    <row r="218" spans="1:8" ht="12.75">
      <c r="A218" s="3" t="s">
        <v>28</v>
      </c>
      <c r="B218" s="3" t="s">
        <v>221</v>
      </c>
      <c r="C218" s="47">
        <f>C219+C220</f>
        <v>235000</v>
      </c>
      <c r="D218" s="47">
        <f>D219+D220</f>
        <v>220000</v>
      </c>
      <c r="E218" s="47">
        <f>E219+E220</f>
        <v>0</v>
      </c>
      <c r="F218" s="47">
        <f>F219+F220</f>
        <v>61562.15</v>
      </c>
      <c r="G218" s="40">
        <f t="shared" si="15"/>
        <v>0</v>
      </c>
      <c r="H218" s="43">
        <f t="shared" si="16"/>
        <v>220000</v>
      </c>
    </row>
    <row r="219" spans="1:8" ht="12.75">
      <c r="A219" s="3" t="s">
        <v>41</v>
      </c>
      <c r="B219" s="3" t="s">
        <v>222</v>
      </c>
      <c r="C219" s="3">
        <v>32000</v>
      </c>
      <c r="D219" s="47">
        <v>20000</v>
      </c>
      <c r="E219" s="47">
        <v>0</v>
      </c>
      <c r="F219" s="47"/>
      <c r="G219" s="40">
        <f t="shared" si="15"/>
        <v>0</v>
      </c>
      <c r="H219" s="43">
        <f t="shared" si="16"/>
        <v>20000</v>
      </c>
    </row>
    <row r="220" spans="1:8" ht="12.75">
      <c r="A220" s="3" t="s">
        <v>29</v>
      </c>
      <c r="B220" s="3" t="s">
        <v>223</v>
      </c>
      <c r="C220" s="3">
        <v>203000</v>
      </c>
      <c r="D220" s="47">
        <v>200000</v>
      </c>
      <c r="E220" s="47">
        <v>0</v>
      </c>
      <c r="F220" s="47">
        <v>61562.15</v>
      </c>
      <c r="G220" s="40">
        <f t="shared" si="15"/>
        <v>0</v>
      </c>
      <c r="H220" s="43">
        <f t="shared" si="16"/>
        <v>200000</v>
      </c>
    </row>
    <row r="221" spans="1:8" ht="12.75">
      <c r="A221" s="3" t="s">
        <v>26</v>
      </c>
      <c r="B221" s="3" t="s">
        <v>224</v>
      </c>
      <c r="C221" s="3">
        <v>10000</v>
      </c>
      <c r="D221" s="47">
        <v>25000</v>
      </c>
      <c r="E221" s="47">
        <v>5826.56</v>
      </c>
      <c r="F221" s="47">
        <v>3387.52</v>
      </c>
      <c r="G221" s="40">
        <f t="shared" si="15"/>
        <v>23.30624</v>
      </c>
      <c r="H221" s="43">
        <f t="shared" si="16"/>
        <v>19173.44</v>
      </c>
    </row>
    <row r="222" spans="1:8" ht="12.75">
      <c r="A222" s="1" t="s">
        <v>225</v>
      </c>
      <c r="B222" s="1" t="s">
        <v>226</v>
      </c>
      <c r="C222" s="46">
        <f aca="true" t="shared" si="17" ref="C222:F223">C223</f>
        <v>80000</v>
      </c>
      <c r="D222" s="46">
        <f t="shared" si="17"/>
        <v>80000</v>
      </c>
      <c r="E222" s="46">
        <f t="shared" si="17"/>
        <v>16000</v>
      </c>
      <c r="F222" s="46">
        <f t="shared" si="17"/>
        <v>16000</v>
      </c>
      <c r="G222" s="41">
        <f t="shared" si="15"/>
        <v>20</v>
      </c>
      <c r="H222" s="46">
        <f t="shared" si="16"/>
        <v>64000</v>
      </c>
    </row>
    <row r="223" spans="1:8" ht="12.75">
      <c r="A223" s="35" t="s">
        <v>227</v>
      </c>
      <c r="B223" s="35" t="s">
        <v>228</v>
      </c>
      <c r="C223" s="44">
        <f t="shared" si="17"/>
        <v>80000</v>
      </c>
      <c r="D223" s="44">
        <f t="shared" si="17"/>
        <v>80000</v>
      </c>
      <c r="E223" s="44">
        <f t="shared" si="17"/>
        <v>16000</v>
      </c>
      <c r="F223" s="44">
        <f t="shared" si="17"/>
        <v>16000</v>
      </c>
      <c r="G223" s="41">
        <f t="shared" si="15"/>
        <v>20</v>
      </c>
      <c r="H223" s="46">
        <f t="shared" si="16"/>
        <v>64000</v>
      </c>
    </row>
    <row r="224" spans="1:8" ht="12.75">
      <c r="A224" s="3" t="s">
        <v>26</v>
      </c>
      <c r="B224" s="3" t="s">
        <v>229</v>
      </c>
      <c r="C224" s="3">
        <v>80000</v>
      </c>
      <c r="D224" s="47">
        <v>80000</v>
      </c>
      <c r="E224" s="47">
        <v>16000</v>
      </c>
      <c r="F224" s="47">
        <v>16000</v>
      </c>
      <c r="G224" s="40">
        <f t="shared" si="15"/>
        <v>20</v>
      </c>
      <c r="H224" s="43">
        <f t="shared" si="16"/>
        <v>64000</v>
      </c>
    </row>
    <row r="225" spans="1:8" ht="12.75">
      <c r="A225" s="1" t="s">
        <v>230</v>
      </c>
      <c r="B225" s="1" t="s">
        <v>231</v>
      </c>
      <c r="C225" s="46">
        <f>C226+C227+C228</f>
        <v>29784600</v>
      </c>
      <c r="D225" s="46">
        <f>D226+D227+D228</f>
        <v>29544700</v>
      </c>
      <c r="E225" s="46">
        <f>E226+E227+E228</f>
        <v>10501302.629999999</v>
      </c>
      <c r="F225" s="46">
        <f>F226+F227+F228</f>
        <v>6883907.640000001</v>
      </c>
      <c r="G225" s="41">
        <f t="shared" si="15"/>
        <v>35.54377817341181</v>
      </c>
      <c r="H225" s="46">
        <f t="shared" si="16"/>
        <v>19043397.37</v>
      </c>
    </row>
    <row r="226" spans="1:8" ht="12.75">
      <c r="A226" s="3" t="s">
        <v>24</v>
      </c>
      <c r="B226" s="3" t="s">
        <v>286</v>
      </c>
      <c r="C226" s="48">
        <f>C236</f>
        <v>3449800</v>
      </c>
      <c r="D226" s="48">
        <f>D236</f>
        <v>3449800</v>
      </c>
      <c r="E226" s="48">
        <f>E236</f>
        <v>1299683.99</v>
      </c>
      <c r="F226" s="48">
        <f>F236</f>
        <v>987103.74</v>
      </c>
      <c r="G226" s="40">
        <f t="shared" si="15"/>
        <v>37.674183720795405</v>
      </c>
      <c r="H226" s="43">
        <f t="shared" si="16"/>
        <v>2150116.01</v>
      </c>
    </row>
    <row r="227" spans="1:8" ht="12.75">
      <c r="A227" s="3" t="s">
        <v>238</v>
      </c>
      <c r="B227" s="3" t="s">
        <v>296</v>
      </c>
      <c r="C227" s="48">
        <f>C232+C233+C235+C237</f>
        <v>25861800</v>
      </c>
      <c r="D227" s="48">
        <f>D232+D233+D235+D237</f>
        <v>25251900</v>
      </c>
      <c r="E227" s="48">
        <f>E232+E233+E235+E237</f>
        <v>9000271.19</v>
      </c>
      <c r="F227" s="48">
        <f>F232+F233+F235+F237</f>
        <v>5710133.03</v>
      </c>
      <c r="G227" s="40">
        <f t="shared" si="15"/>
        <v>35.64195640724064</v>
      </c>
      <c r="H227" s="43">
        <f t="shared" si="16"/>
        <v>16251628.81</v>
      </c>
    </row>
    <row r="228" spans="1:8" ht="25.5">
      <c r="A228" s="24" t="s">
        <v>234</v>
      </c>
      <c r="B228" s="3" t="s">
        <v>297</v>
      </c>
      <c r="C228" s="48">
        <f>C230</f>
        <v>473000</v>
      </c>
      <c r="D228" s="48">
        <f>D230</f>
        <v>843000</v>
      </c>
      <c r="E228" s="48">
        <f>E230</f>
        <v>201347.45</v>
      </c>
      <c r="F228" s="48">
        <f>F230</f>
        <v>186670.87</v>
      </c>
      <c r="G228" s="40">
        <f t="shared" si="15"/>
        <v>23.884632265717677</v>
      </c>
      <c r="H228" s="43">
        <f t="shared" si="16"/>
        <v>641652.55</v>
      </c>
    </row>
    <row r="229" spans="1:8" ht="12.75">
      <c r="A229" s="35" t="s">
        <v>232</v>
      </c>
      <c r="B229" s="35" t="s">
        <v>233</v>
      </c>
      <c r="C229" s="44">
        <f>C230</f>
        <v>473000</v>
      </c>
      <c r="D229" s="44">
        <f>D230</f>
        <v>843000</v>
      </c>
      <c r="E229" s="44">
        <f>E230</f>
        <v>201347.45</v>
      </c>
      <c r="F229" s="44">
        <f>F230</f>
        <v>186670.87</v>
      </c>
      <c r="G229" s="41">
        <f t="shared" si="15"/>
        <v>23.884632265717677</v>
      </c>
      <c r="H229" s="46">
        <f t="shared" si="16"/>
        <v>641652.55</v>
      </c>
    </row>
    <row r="230" spans="1:8" ht="25.5">
      <c r="A230" s="24" t="s">
        <v>234</v>
      </c>
      <c r="B230" s="3" t="s">
        <v>235</v>
      </c>
      <c r="C230" s="3">
        <v>473000</v>
      </c>
      <c r="D230" s="47">
        <v>843000</v>
      </c>
      <c r="E230" s="47">
        <v>201347.45</v>
      </c>
      <c r="F230" s="47">
        <v>186670.87</v>
      </c>
      <c r="G230" s="40">
        <f t="shared" si="15"/>
        <v>23.884632265717677</v>
      </c>
      <c r="H230" s="43">
        <f t="shared" si="16"/>
        <v>641652.55</v>
      </c>
    </row>
    <row r="231" spans="1:8" ht="12.75">
      <c r="A231" s="35" t="s">
        <v>236</v>
      </c>
      <c r="B231" s="35" t="s">
        <v>237</v>
      </c>
      <c r="C231" s="44">
        <f>C232+C233</f>
        <v>13831200</v>
      </c>
      <c r="D231" s="44">
        <f>D232+D233</f>
        <v>13028500</v>
      </c>
      <c r="E231" s="44">
        <f>E232+E233</f>
        <v>5461340.62</v>
      </c>
      <c r="F231" s="44">
        <f>F232+F233</f>
        <v>2854136.39</v>
      </c>
      <c r="G231" s="41">
        <f t="shared" si="15"/>
        <v>41.91841439920175</v>
      </c>
      <c r="H231" s="46">
        <f t="shared" si="16"/>
        <v>7567159.38</v>
      </c>
    </row>
    <row r="232" spans="1:8" ht="12.75">
      <c r="A232" s="3" t="s">
        <v>238</v>
      </c>
      <c r="B232" s="3" t="s">
        <v>239</v>
      </c>
      <c r="C232" s="3">
        <v>12031200</v>
      </c>
      <c r="D232" s="47">
        <v>10128500</v>
      </c>
      <c r="E232" s="47">
        <v>5461340.62</v>
      </c>
      <c r="F232" s="47">
        <v>2854136.39</v>
      </c>
      <c r="G232" s="40">
        <f t="shared" si="15"/>
        <v>53.920527422619344</v>
      </c>
      <c r="H232" s="43">
        <f t="shared" si="16"/>
        <v>4667159.38</v>
      </c>
    </row>
    <row r="233" spans="1:8" ht="12.75">
      <c r="A233" s="3" t="s">
        <v>238</v>
      </c>
      <c r="B233" s="3" t="s">
        <v>240</v>
      </c>
      <c r="C233" s="3">
        <v>1800000</v>
      </c>
      <c r="D233" s="47">
        <v>2900000</v>
      </c>
      <c r="E233" s="47">
        <v>0</v>
      </c>
      <c r="F233" s="47"/>
      <c r="G233" s="40">
        <f t="shared" si="15"/>
        <v>0</v>
      </c>
      <c r="H233" s="43">
        <f t="shared" si="16"/>
        <v>2900000</v>
      </c>
    </row>
    <row r="234" spans="1:8" ht="12.75">
      <c r="A234" s="35" t="s">
        <v>241</v>
      </c>
      <c r="B234" s="35" t="s">
        <v>242</v>
      </c>
      <c r="C234" s="44">
        <f>C235+C236+C237</f>
        <v>15480400</v>
      </c>
      <c r="D234" s="44">
        <f>D235+D236+D237</f>
        <v>15673200</v>
      </c>
      <c r="E234" s="44">
        <f>E235+E236+E237</f>
        <v>4838614.56</v>
      </c>
      <c r="F234" s="44">
        <f>F235+F236+F237</f>
        <v>3843100.38</v>
      </c>
      <c r="G234" s="41">
        <f t="shared" si="15"/>
        <v>30.871899548273486</v>
      </c>
      <c r="H234" s="46">
        <f t="shared" si="16"/>
        <v>10834585.440000001</v>
      </c>
    </row>
    <row r="235" spans="1:8" ht="12.75">
      <c r="A235" s="3" t="s">
        <v>238</v>
      </c>
      <c r="B235" s="3" t="s">
        <v>243</v>
      </c>
      <c r="C235" s="47">
        <v>10057400</v>
      </c>
      <c r="D235" s="47">
        <v>10120200</v>
      </c>
      <c r="E235" s="47">
        <v>3389934.57</v>
      </c>
      <c r="F235" s="47"/>
      <c r="G235" s="40">
        <f t="shared" si="15"/>
        <v>33.496715183494395</v>
      </c>
      <c r="H235" s="43">
        <f t="shared" si="16"/>
        <v>6730265.43</v>
      </c>
    </row>
    <row r="236" spans="1:8" ht="12.75">
      <c r="A236" s="3" t="s">
        <v>24</v>
      </c>
      <c r="B236" s="3" t="s">
        <v>244</v>
      </c>
      <c r="C236" s="47">
        <v>3449800</v>
      </c>
      <c r="D236" s="47">
        <v>3449800</v>
      </c>
      <c r="E236" s="47">
        <v>1299683.99</v>
      </c>
      <c r="F236" s="47">
        <v>987103.74</v>
      </c>
      <c r="G236" s="40">
        <f t="shared" si="15"/>
        <v>37.674183720795405</v>
      </c>
      <c r="H236" s="43">
        <f t="shared" si="16"/>
        <v>2150116.01</v>
      </c>
    </row>
    <row r="237" spans="1:8" ht="12.75">
      <c r="A237" s="3" t="s">
        <v>238</v>
      </c>
      <c r="B237" s="3" t="s">
        <v>245</v>
      </c>
      <c r="C237" s="3">
        <v>1973200</v>
      </c>
      <c r="D237" s="47">
        <v>2103200</v>
      </c>
      <c r="E237" s="47">
        <v>148996</v>
      </c>
      <c r="F237" s="47">
        <v>2855996.64</v>
      </c>
      <c r="G237" s="40">
        <f t="shared" si="15"/>
        <v>7.084252567516165</v>
      </c>
      <c r="H237" s="43">
        <f t="shared" si="16"/>
        <v>1954204</v>
      </c>
    </row>
    <row r="238" spans="1:8" ht="12.75">
      <c r="A238" s="1" t="s">
        <v>246</v>
      </c>
      <c r="B238" s="1" t="s">
        <v>247</v>
      </c>
      <c r="C238" s="46">
        <f>C239+C243+C244+C245+C248</f>
        <v>6511500</v>
      </c>
      <c r="D238" s="46">
        <f>D239+D243+D244+D245+D248</f>
        <v>6724566.16</v>
      </c>
      <c r="E238" s="46">
        <f>E239+E243+E244+E245+E248</f>
        <v>2462974.6100000003</v>
      </c>
      <c r="F238" s="46">
        <f>F239+F243+F244+F245+F248</f>
        <v>1711371.38</v>
      </c>
      <c r="G238" s="41">
        <f t="shared" si="15"/>
        <v>36.626520602185586</v>
      </c>
      <c r="H238" s="46">
        <f t="shared" si="16"/>
        <v>4261591.55</v>
      </c>
    </row>
    <row r="239" spans="1:8" ht="25.5">
      <c r="A239" s="31" t="s">
        <v>13</v>
      </c>
      <c r="B239" s="3" t="s">
        <v>288</v>
      </c>
      <c r="C239" s="48">
        <f>C240+C241+C242</f>
        <v>971000</v>
      </c>
      <c r="D239" s="48">
        <f>D240+D241+D242</f>
        <v>971000</v>
      </c>
      <c r="E239" s="48">
        <f>E240+E241+E242</f>
        <v>359427.77</v>
      </c>
      <c r="F239" s="48">
        <f>F240+F241+F242</f>
        <v>221359.45</v>
      </c>
      <c r="G239" s="40">
        <f t="shared" si="15"/>
        <v>37.0162481977343</v>
      </c>
      <c r="H239" s="43">
        <f t="shared" si="16"/>
        <v>611572.23</v>
      </c>
    </row>
    <row r="240" spans="1:8" ht="12.75">
      <c r="A240" s="13" t="s">
        <v>15</v>
      </c>
      <c r="B240" s="3" t="s">
        <v>284</v>
      </c>
      <c r="C240" s="48">
        <f>C265</f>
        <v>744000</v>
      </c>
      <c r="D240" s="48">
        <f aca="true" t="shared" si="18" ref="D240:E242">D265</f>
        <v>744000</v>
      </c>
      <c r="E240" s="48">
        <f t="shared" si="18"/>
        <v>284424.95</v>
      </c>
      <c r="F240" s="48">
        <f>F265</f>
        <v>221059.45</v>
      </c>
      <c r="G240" s="40">
        <f t="shared" si="15"/>
        <v>38.229159946236564</v>
      </c>
      <c r="H240" s="43">
        <f t="shared" si="16"/>
        <v>459575.05</v>
      </c>
    </row>
    <row r="241" spans="1:8" ht="12.75">
      <c r="A241" s="13" t="s">
        <v>17</v>
      </c>
      <c r="B241" s="3" t="s">
        <v>285</v>
      </c>
      <c r="C241" s="48">
        <f>C266</f>
        <v>225000</v>
      </c>
      <c r="D241" s="48">
        <f t="shared" si="18"/>
        <v>225000</v>
      </c>
      <c r="E241" s="48">
        <f t="shared" si="18"/>
        <v>75002.82</v>
      </c>
      <c r="F241" s="48">
        <f>F266</f>
        <v>0</v>
      </c>
      <c r="G241" s="40">
        <f t="shared" si="15"/>
        <v>33.334586666666674</v>
      </c>
      <c r="H241" s="43">
        <f t="shared" si="16"/>
        <v>149997.18</v>
      </c>
    </row>
    <row r="242" spans="1:8" ht="12.75">
      <c r="A242" s="32" t="s">
        <v>36</v>
      </c>
      <c r="B242" s="3" t="s">
        <v>287</v>
      </c>
      <c r="C242" s="48">
        <f>C267</f>
        <v>2000</v>
      </c>
      <c r="D242" s="48">
        <f t="shared" si="18"/>
        <v>2000</v>
      </c>
      <c r="E242" s="48">
        <f t="shared" si="18"/>
        <v>0</v>
      </c>
      <c r="F242" s="48">
        <f>F267</f>
        <v>300</v>
      </c>
      <c r="G242" s="40">
        <f t="shared" si="15"/>
        <v>0</v>
      </c>
      <c r="H242" s="43">
        <f t="shared" si="16"/>
        <v>2000</v>
      </c>
    </row>
    <row r="243" spans="1:8" ht="12.75">
      <c r="A243" s="32" t="s">
        <v>24</v>
      </c>
      <c r="B243" s="3" t="s">
        <v>286</v>
      </c>
      <c r="C243" s="48">
        <f>C250+C268+C258</f>
        <v>203140</v>
      </c>
      <c r="D243" s="48">
        <f>D250+D268+D258</f>
        <v>276140</v>
      </c>
      <c r="E243" s="48">
        <f>E250+E268+E258</f>
        <v>62848.14</v>
      </c>
      <c r="F243" s="48">
        <f>F250+F268+F258</f>
        <v>28560.329999999998</v>
      </c>
      <c r="G243" s="40">
        <f t="shared" si="15"/>
        <v>22.75952053306294</v>
      </c>
      <c r="H243" s="43">
        <f t="shared" si="16"/>
        <v>213291.86</v>
      </c>
    </row>
    <row r="244" spans="1:8" ht="12.75">
      <c r="A244" s="32" t="s">
        <v>26</v>
      </c>
      <c r="B244" s="3" t="s">
        <v>289</v>
      </c>
      <c r="C244" s="48">
        <f>C251+C259+C272</f>
        <v>386000</v>
      </c>
      <c r="D244" s="48">
        <f>D251+D259+D272</f>
        <v>371000</v>
      </c>
      <c r="E244" s="48">
        <f>E251+E259+E272</f>
        <v>152505</v>
      </c>
      <c r="F244" s="48">
        <f>F251+F259+F272</f>
        <v>317840.09</v>
      </c>
      <c r="G244" s="40">
        <f t="shared" si="15"/>
        <v>41.10646900269542</v>
      </c>
      <c r="H244" s="43">
        <f t="shared" si="16"/>
        <v>218495</v>
      </c>
    </row>
    <row r="245" spans="1:8" ht="12.75">
      <c r="A245" s="32" t="s">
        <v>28</v>
      </c>
      <c r="B245" s="3" t="s">
        <v>290</v>
      </c>
      <c r="C245" s="48">
        <f>C246+C247</f>
        <v>189860</v>
      </c>
      <c r="D245" s="48">
        <f>D246+D247</f>
        <v>431860</v>
      </c>
      <c r="E245" s="48">
        <f>E246+E247</f>
        <v>220228.15</v>
      </c>
      <c r="F245" s="48">
        <f>F246+F247</f>
        <v>192944.63</v>
      </c>
      <c r="G245" s="40">
        <f t="shared" si="15"/>
        <v>50.99526466910572</v>
      </c>
      <c r="H245" s="43">
        <f t="shared" si="16"/>
        <v>211631.85</v>
      </c>
    </row>
    <row r="246" spans="1:8" ht="12.75">
      <c r="A246" s="32" t="s">
        <v>41</v>
      </c>
      <c r="B246" s="3" t="s">
        <v>291</v>
      </c>
      <c r="C246" s="48">
        <f>C253+C261</f>
        <v>42000</v>
      </c>
      <c r="D246" s="48">
        <f>D253+D261</f>
        <v>242000</v>
      </c>
      <c r="E246" s="48">
        <f>E253+E261</f>
        <v>135600</v>
      </c>
      <c r="F246" s="48">
        <f>F253+F261+F270</f>
        <v>108270</v>
      </c>
      <c r="G246" s="40">
        <f t="shared" si="15"/>
        <v>56.03305785123966</v>
      </c>
      <c r="H246" s="43">
        <f t="shared" si="16"/>
        <v>106400</v>
      </c>
    </row>
    <row r="247" spans="1:8" ht="12.75">
      <c r="A247" s="32" t="s">
        <v>29</v>
      </c>
      <c r="B247" s="3" t="s">
        <v>292</v>
      </c>
      <c r="C247" s="48">
        <f>C254+C262+C271</f>
        <v>147860</v>
      </c>
      <c r="D247" s="48">
        <f>D254+D262+D271</f>
        <v>189860</v>
      </c>
      <c r="E247" s="48">
        <f>E254+E262+E271</f>
        <v>84628.15</v>
      </c>
      <c r="F247" s="48">
        <f>F254+F262+F271</f>
        <v>84674.63</v>
      </c>
      <c r="G247" s="40">
        <f t="shared" si="15"/>
        <v>44.57397556093964</v>
      </c>
      <c r="H247" s="43">
        <f t="shared" si="16"/>
        <v>105231.85</v>
      </c>
    </row>
    <row r="248" spans="1:8" ht="25.5">
      <c r="A248" s="24" t="s">
        <v>73</v>
      </c>
      <c r="B248" s="3" t="s">
        <v>293</v>
      </c>
      <c r="C248" s="48">
        <f>C255+C256</f>
        <v>4761500</v>
      </c>
      <c r="D248" s="48">
        <f>D255+D256</f>
        <v>4674566.16</v>
      </c>
      <c r="E248" s="48">
        <f>E255+E256</f>
        <v>1667965.55</v>
      </c>
      <c r="F248" s="48">
        <f>F255+F256</f>
        <v>950666.88</v>
      </c>
      <c r="G248" s="40">
        <f t="shared" si="15"/>
        <v>35.68171875013103</v>
      </c>
      <c r="H248" s="43">
        <f t="shared" si="16"/>
        <v>3006600.6100000003</v>
      </c>
    </row>
    <row r="249" spans="1:8" ht="12.75">
      <c r="A249" s="35" t="s">
        <v>248</v>
      </c>
      <c r="B249" s="35" t="s">
        <v>249</v>
      </c>
      <c r="C249" s="44">
        <f>C250+C251+C252+C255</f>
        <v>5161500</v>
      </c>
      <c r="D249" s="44">
        <f>D250+D251+D252+D255</f>
        <v>5306066.16</v>
      </c>
      <c r="E249" s="44">
        <f>E250+E251+E252+E255</f>
        <v>1871269.19</v>
      </c>
      <c r="F249" s="44">
        <f>F250+F251+F252+F255</f>
        <v>1346361.88</v>
      </c>
      <c r="G249" s="41">
        <f t="shared" si="15"/>
        <v>35.26660116126407</v>
      </c>
      <c r="H249" s="46">
        <f t="shared" si="16"/>
        <v>3434796.97</v>
      </c>
    </row>
    <row r="250" spans="1:8" ht="12.75">
      <c r="A250" s="3" t="s">
        <v>24</v>
      </c>
      <c r="B250" s="3" t="s">
        <v>250</v>
      </c>
      <c r="C250" s="3">
        <v>82140</v>
      </c>
      <c r="D250" s="47">
        <v>112140</v>
      </c>
      <c r="E250" s="47">
        <v>23598.5</v>
      </c>
      <c r="F250" s="47">
        <v>6460</v>
      </c>
      <c r="G250" s="40">
        <f t="shared" si="15"/>
        <v>21.04378455502051</v>
      </c>
      <c r="H250" s="43">
        <f t="shared" si="16"/>
        <v>88541.5</v>
      </c>
    </row>
    <row r="251" spans="1:8" ht="12.75">
      <c r="A251" s="3" t="s">
        <v>26</v>
      </c>
      <c r="B251" s="3" t="s">
        <v>251</v>
      </c>
      <c r="C251" s="3">
        <v>187500</v>
      </c>
      <c r="D251" s="47">
        <v>297500</v>
      </c>
      <c r="E251" s="47">
        <v>121005</v>
      </c>
      <c r="F251" s="47">
        <v>284885</v>
      </c>
      <c r="G251" s="40">
        <f t="shared" si="15"/>
        <v>40.673949579831934</v>
      </c>
      <c r="H251" s="43">
        <f t="shared" si="16"/>
        <v>176495</v>
      </c>
    </row>
    <row r="252" spans="1:8" ht="12.75">
      <c r="A252" s="3" t="s">
        <v>28</v>
      </c>
      <c r="B252" s="3" t="s">
        <v>252</v>
      </c>
      <c r="C252" s="47">
        <f>C253+C254</f>
        <v>130360</v>
      </c>
      <c r="D252" s="47">
        <f>D253+D254</f>
        <v>230360</v>
      </c>
      <c r="E252" s="47">
        <f>E253+E254</f>
        <v>67200.14</v>
      </c>
      <c r="F252" s="47">
        <f>F253+F254</f>
        <v>104350</v>
      </c>
      <c r="G252" s="40">
        <f t="shared" si="15"/>
        <v>29.17179197777392</v>
      </c>
      <c r="H252" s="43">
        <f t="shared" si="16"/>
        <v>163159.86</v>
      </c>
    </row>
    <row r="253" spans="1:8" ht="12.75">
      <c r="A253" s="3" t="s">
        <v>41</v>
      </c>
      <c r="B253" s="3" t="s">
        <v>253</v>
      </c>
      <c r="C253" s="3">
        <v>42000</v>
      </c>
      <c r="D253" s="47">
        <v>142000</v>
      </c>
      <c r="E253" s="47">
        <v>36000</v>
      </c>
      <c r="F253" s="47">
        <v>90880</v>
      </c>
      <c r="G253" s="40">
        <f t="shared" si="15"/>
        <v>25.352112676056336</v>
      </c>
      <c r="H253" s="43">
        <f t="shared" si="16"/>
        <v>106000</v>
      </c>
    </row>
    <row r="254" spans="1:8" ht="12.75">
      <c r="A254" s="3" t="s">
        <v>29</v>
      </c>
      <c r="B254" s="3" t="s">
        <v>254</v>
      </c>
      <c r="C254" s="3">
        <v>88360</v>
      </c>
      <c r="D254" s="47">
        <v>88360</v>
      </c>
      <c r="E254" s="47">
        <v>31200.14</v>
      </c>
      <c r="F254" s="47">
        <v>13470</v>
      </c>
      <c r="G254" s="40">
        <f t="shared" si="15"/>
        <v>35.31025350837483</v>
      </c>
      <c r="H254" s="43">
        <f t="shared" si="16"/>
        <v>57159.86</v>
      </c>
    </row>
    <row r="255" spans="1:8" ht="25.5">
      <c r="A255" s="24" t="s">
        <v>73</v>
      </c>
      <c r="B255" s="3" t="s">
        <v>255</v>
      </c>
      <c r="C255" s="3">
        <v>4761500</v>
      </c>
      <c r="D255" s="47">
        <v>4666066.16</v>
      </c>
      <c r="E255" s="47">
        <v>1659465.55</v>
      </c>
      <c r="F255" s="47">
        <v>950666.88</v>
      </c>
      <c r="G255" s="40">
        <f t="shared" si="15"/>
        <v>35.5645525180466</v>
      </c>
      <c r="H255" s="43">
        <f t="shared" si="16"/>
        <v>3006600.6100000003</v>
      </c>
    </row>
    <row r="256" spans="1:8" ht="25.5">
      <c r="A256" s="24" t="s">
        <v>73</v>
      </c>
      <c r="B256" s="3" t="s">
        <v>321</v>
      </c>
      <c r="C256" s="3"/>
      <c r="D256" s="47">
        <v>8500</v>
      </c>
      <c r="E256" s="47">
        <v>8500</v>
      </c>
      <c r="F256" s="47"/>
      <c r="G256" s="40">
        <f t="shared" si="15"/>
        <v>100</v>
      </c>
      <c r="H256" s="43">
        <f t="shared" si="16"/>
        <v>0</v>
      </c>
    </row>
    <row r="257" spans="1:8" ht="12.75">
      <c r="A257" s="35" t="s">
        <v>256</v>
      </c>
      <c r="B257" s="35" t="s">
        <v>257</v>
      </c>
      <c r="C257" s="44">
        <f>C259+C260+C258</f>
        <v>200000</v>
      </c>
      <c r="D257" s="44">
        <f>D259+D260+D258</f>
        <v>200000</v>
      </c>
      <c r="E257" s="44">
        <f>E259+E260+E258</f>
        <v>132902.31</v>
      </c>
      <c r="F257" s="44">
        <f>F259+F260+F258</f>
        <v>44149.95</v>
      </c>
      <c r="G257" s="41">
        <f t="shared" si="15"/>
        <v>66.451155</v>
      </c>
      <c r="H257" s="46">
        <f t="shared" si="16"/>
        <v>67097.69</v>
      </c>
    </row>
    <row r="258" spans="1:8" ht="12.75">
      <c r="A258" s="3" t="s">
        <v>24</v>
      </c>
      <c r="B258" s="3" t="s">
        <v>314</v>
      </c>
      <c r="C258" s="3"/>
      <c r="D258" s="47">
        <v>10000</v>
      </c>
      <c r="E258" s="47">
        <v>3302.31</v>
      </c>
      <c r="F258" s="47">
        <v>11309.95</v>
      </c>
      <c r="G258" s="40">
        <f>E258/D258*100</f>
        <v>33.0231</v>
      </c>
      <c r="H258" s="43">
        <f>D258-E258</f>
        <v>6697.6900000000005</v>
      </c>
    </row>
    <row r="259" spans="1:8" ht="12.75">
      <c r="A259" s="3" t="s">
        <v>26</v>
      </c>
      <c r="B259" s="3" t="s">
        <v>258</v>
      </c>
      <c r="C259" s="3">
        <v>197000</v>
      </c>
      <c r="D259" s="47">
        <v>72000</v>
      </c>
      <c r="E259" s="47">
        <v>30000</v>
      </c>
      <c r="F259" s="47">
        <v>32840</v>
      </c>
      <c r="G259" s="40">
        <f t="shared" si="15"/>
        <v>41.66666666666667</v>
      </c>
      <c r="H259" s="43">
        <f t="shared" si="16"/>
        <v>42000</v>
      </c>
    </row>
    <row r="260" spans="1:8" ht="12.75">
      <c r="A260" s="3" t="s">
        <v>28</v>
      </c>
      <c r="B260" s="3" t="s">
        <v>259</v>
      </c>
      <c r="C260" s="47">
        <f>C262+C261</f>
        <v>3000</v>
      </c>
      <c r="D260" s="47">
        <f>D262+D261</f>
        <v>118000</v>
      </c>
      <c r="E260" s="47">
        <f>E262+E261</f>
        <v>99600</v>
      </c>
      <c r="F260" s="47">
        <f>F262+F261</f>
        <v>0</v>
      </c>
      <c r="G260" s="40">
        <f t="shared" si="15"/>
        <v>84.40677966101696</v>
      </c>
      <c r="H260" s="43">
        <f t="shared" si="16"/>
        <v>18400</v>
      </c>
    </row>
    <row r="261" spans="1:8" ht="12.75">
      <c r="A261" s="3" t="s">
        <v>41</v>
      </c>
      <c r="B261" s="3" t="s">
        <v>315</v>
      </c>
      <c r="C261" s="3"/>
      <c r="D261" s="47">
        <v>100000</v>
      </c>
      <c r="E261" s="47">
        <v>99600</v>
      </c>
      <c r="F261" s="47"/>
      <c r="G261" s="40">
        <f>E261/D261*100</f>
        <v>99.6</v>
      </c>
      <c r="H261" s="43">
        <f>D261-E261</f>
        <v>400</v>
      </c>
    </row>
    <row r="262" spans="1:8" ht="12.75">
      <c r="A262" s="3" t="s">
        <v>29</v>
      </c>
      <c r="B262" s="3" t="s">
        <v>260</v>
      </c>
      <c r="C262" s="3">
        <v>3000</v>
      </c>
      <c r="D262" s="47">
        <v>18000</v>
      </c>
      <c r="E262" s="47">
        <v>0</v>
      </c>
      <c r="F262" s="47"/>
      <c r="G262" s="40">
        <f t="shared" si="15"/>
        <v>0</v>
      </c>
      <c r="H262" s="43">
        <f t="shared" si="16"/>
        <v>18000</v>
      </c>
    </row>
    <row r="263" spans="1:8" ht="25.5">
      <c r="A263" s="36" t="s">
        <v>261</v>
      </c>
      <c r="B263" s="35" t="s">
        <v>262</v>
      </c>
      <c r="C263" s="44">
        <f>C264+C268+C269+C272</f>
        <v>1150000</v>
      </c>
      <c r="D263" s="44">
        <f>D264+D268+D269+D272</f>
        <v>1210000</v>
      </c>
      <c r="E263" s="44">
        <f>E264+E268+E269+E272</f>
        <v>450303.11000000004</v>
      </c>
      <c r="F263" s="44">
        <f>F264+F268+F269+F272</f>
        <v>320859.55000000005</v>
      </c>
      <c r="G263" s="41">
        <f t="shared" si="15"/>
        <v>37.21513305785124</v>
      </c>
      <c r="H263" s="46">
        <f t="shared" si="16"/>
        <v>759696.8899999999</v>
      </c>
    </row>
    <row r="264" spans="1:8" ht="25.5">
      <c r="A264" s="24" t="s">
        <v>13</v>
      </c>
      <c r="B264" s="3" t="s">
        <v>263</v>
      </c>
      <c r="C264" s="47">
        <f>C265+C266+C267</f>
        <v>971000</v>
      </c>
      <c r="D264" s="47">
        <f>D265+D266+D267</f>
        <v>971000</v>
      </c>
      <c r="E264" s="47">
        <f>E265+E266+E267</f>
        <v>359427.77</v>
      </c>
      <c r="F264" s="47">
        <f>F265+F266+F267</f>
        <v>221359.45</v>
      </c>
      <c r="G264" s="40">
        <f t="shared" si="15"/>
        <v>37.0162481977343</v>
      </c>
      <c r="H264" s="43">
        <f t="shared" si="16"/>
        <v>611572.23</v>
      </c>
    </row>
    <row r="265" spans="1:8" ht="12.75">
      <c r="A265" s="3" t="s">
        <v>15</v>
      </c>
      <c r="B265" s="3" t="s">
        <v>264</v>
      </c>
      <c r="C265" s="47">
        <v>744000</v>
      </c>
      <c r="D265" s="47">
        <v>744000</v>
      </c>
      <c r="E265" s="47">
        <v>284424.95</v>
      </c>
      <c r="F265" s="47">
        <v>221059.45</v>
      </c>
      <c r="G265" s="40">
        <f t="shared" si="15"/>
        <v>38.229159946236564</v>
      </c>
      <c r="H265" s="43">
        <f t="shared" si="16"/>
        <v>459575.05</v>
      </c>
    </row>
    <row r="266" spans="1:8" ht="12.75">
      <c r="A266" s="3" t="s">
        <v>17</v>
      </c>
      <c r="B266" s="3" t="s">
        <v>265</v>
      </c>
      <c r="C266" s="47">
        <v>225000</v>
      </c>
      <c r="D266" s="47">
        <v>225000</v>
      </c>
      <c r="E266" s="47">
        <v>75002.82</v>
      </c>
      <c r="F266" s="47"/>
      <c r="G266" s="40">
        <f t="shared" si="15"/>
        <v>33.334586666666674</v>
      </c>
      <c r="H266" s="43">
        <f t="shared" si="16"/>
        <v>149997.18</v>
      </c>
    </row>
    <row r="267" spans="1:8" ht="12.75">
      <c r="A267" s="3" t="s">
        <v>36</v>
      </c>
      <c r="B267" s="3" t="s">
        <v>266</v>
      </c>
      <c r="C267" s="47">
        <v>2000</v>
      </c>
      <c r="D267" s="47">
        <v>2000</v>
      </c>
      <c r="E267" s="47">
        <v>0</v>
      </c>
      <c r="F267" s="47">
        <v>300</v>
      </c>
      <c r="G267" s="40">
        <f t="shared" si="15"/>
        <v>0</v>
      </c>
      <c r="H267" s="43">
        <f t="shared" si="16"/>
        <v>2000</v>
      </c>
    </row>
    <row r="268" spans="1:8" ht="12.75">
      <c r="A268" s="3" t="s">
        <v>24</v>
      </c>
      <c r="B268" s="3" t="s">
        <v>267</v>
      </c>
      <c r="C268" s="47">
        <v>121000</v>
      </c>
      <c r="D268" s="47">
        <v>154000</v>
      </c>
      <c r="E268" s="47">
        <v>35947.33</v>
      </c>
      <c r="F268" s="47">
        <v>10790.38</v>
      </c>
      <c r="G268" s="40">
        <f t="shared" si="15"/>
        <v>23.34242207792208</v>
      </c>
      <c r="H268" s="43">
        <f t="shared" si="16"/>
        <v>118052.67</v>
      </c>
    </row>
    <row r="269" spans="1:8" ht="12.75">
      <c r="A269" s="3" t="s">
        <v>28</v>
      </c>
      <c r="B269" s="3" t="s">
        <v>268</v>
      </c>
      <c r="C269" s="47">
        <f>C271</f>
        <v>56500</v>
      </c>
      <c r="D269" s="47">
        <f>D271</f>
        <v>83500</v>
      </c>
      <c r="E269" s="47">
        <f>E271</f>
        <v>53428.01</v>
      </c>
      <c r="F269" s="47">
        <f>F271+F270</f>
        <v>88594.63</v>
      </c>
      <c r="G269" s="40">
        <f t="shared" si="15"/>
        <v>63.98564071856288</v>
      </c>
      <c r="H269" s="43">
        <f t="shared" si="16"/>
        <v>30071.989999999998</v>
      </c>
    </row>
    <row r="270" spans="1:8" ht="12.75">
      <c r="A270" s="3" t="s">
        <v>41</v>
      </c>
      <c r="B270" s="3" t="s">
        <v>337</v>
      </c>
      <c r="C270" s="47"/>
      <c r="D270" s="47"/>
      <c r="E270" s="47"/>
      <c r="F270" s="47">
        <v>17390</v>
      </c>
      <c r="G270" s="40" t="e">
        <f>E270/D270*100</f>
        <v>#DIV/0!</v>
      </c>
      <c r="H270" s="43">
        <f>D270-E270</f>
        <v>0</v>
      </c>
    </row>
    <row r="271" spans="1:8" ht="12.75">
      <c r="A271" s="3" t="s">
        <v>29</v>
      </c>
      <c r="B271" s="3" t="s">
        <v>269</v>
      </c>
      <c r="C271" s="47">
        <v>56500</v>
      </c>
      <c r="D271" s="47">
        <v>83500</v>
      </c>
      <c r="E271" s="47">
        <v>53428.01</v>
      </c>
      <c r="F271" s="47">
        <v>71204.63</v>
      </c>
      <c r="G271" s="40">
        <f t="shared" si="15"/>
        <v>63.98564071856288</v>
      </c>
      <c r="H271" s="43">
        <f t="shared" si="16"/>
        <v>30071.989999999998</v>
      </c>
    </row>
    <row r="272" spans="1:8" ht="12.75">
      <c r="A272" s="3" t="s">
        <v>26</v>
      </c>
      <c r="B272" s="3" t="s">
        <v>270</v>
      </c>
      <c r="C272" s="47">
        <v>1500</v>
      </c>
      <c r="D272" s="47">
        <v>1500</v>
      </c>
      <c r="E272" s="47">
        <v>1500</v>
      </c>
      <c r="F272" s="47">
        <v>115.09</v>
      </c>
      <c r="G272" s="40">
        <f t="shared" si="15"/>
        <v>100</v>
      </c>
      <c r="H272" s="43">
        <f t="shared" si="16"/>
        <v>0</v>
      </c>
    </row>
    <row r="273" spans="1:8" ht="12.75">
      <c r="A273" s="1" t="s">
        <v>271</v>
      </c>
      <c r="B273" s="1" t="s">
        <v>272</v>
      </c>
      <c r="C273" s="46">
        <f aca="true" t="shared" si="19" ref="C273:F274">C274</f>
        <v>200000</v>
      </c>
      <c r="D273" s="46">
        <f t="shared" si="19"/>
        <v>200000</v>
      </c>
      <c r="E273" s="46">
        <f t="shared" si="19"/>
        <v>0</v>
      </c>
      <c r="F273" s="46">
        <f t="shared" si="19"/>
        <v>0</v>
      </c>
      <c r="G273" s="41">
        <f t="shared" si="15"/>
        <v>0</v>
      </c>
      <c r="H273" s="46">
        <f t="shared" si="16"/>
        <v>200000</v>
      </c>
    </row>
    <row r="274" spans="1:8" ht="12.75">
      <c r="A274" s="35" t="s">
        <v>273</v>
      </c>
      <c r="B274" s="35" t="s">
        <v>274</v>
      </c>
      <c r="C274" s="44">
        <f t="shared" si="19"/>
        <v>200000</v>
      </c>
      <c r="D274" s="44">
        <f t="shared" si="19"/>
        <v>200000</v>
      </c>
      <c r="E274" s="44">
        <f t="shared" si="19"/>
        <v>0</v>
      </c>
      <c r="F274" s="44">
        <f t="shared" si="19"/>
        <v>0</v>
      </c>
      <c r="G274" s="41">
        <f t="shared" si="15"/>
        <v>0</v>
      </c>
      <c r="H274" s="46">
        <f t="shared" si="16"/>
        <v>200000</v>
      </c>
    </row>
    <row r="275" spans="1:8" ht="25.5">
      <c r="A275" s="24" t="s">
        <v>73</v>
      </c>
      <c r="B275" s="3" t="s">
        <v>275</v>
      </c>
      <c r="C275" s="3">
        <v>200000</v>
      </c>
      <c r="D275" s="47">
        <v>200000</v>
      </c>
      <c r="E275" s="47"/>
      <c r="F275" s="47"/>
      <c r="G275" s="40">
        <f>E275/D275*100</f>
        <v>0</v>
      </c>
      <c r="H275" s="43">
        <f>D275-E275</f>
        <v>200000</v>
      </c>
    </row>
    <row r="276" spans="1:8" ht="51">
      <c r="A276" s="19" t="s">
        <v>276</v>
      </c>
      <c r="B276" s="1" t="s">
        <v>277</v>
      </c>
      <c r="C276" s="46">
        <f aca="true" t="shared" si="20" ref="C276:F277">C277</f>
        <v>33943000</v>
      </c>
      <c r="D276" s="46">
        <f t="shared" si="20"/>
        <v>33943000</v>
      </c>
      <c r="E276" s="46">
        <f t="shared" si="20"/>
        <v>11248000</v>
      </c>
      <c r="F276" s="46">
        <f>F277+F279</f>
        <v>10816000</v>
      </c>
      <c r="G276" s="41">
        <f>E276/D276*100</f>
        <v>33.13790766873877</v>
      </c>
      <c r="H276" s="46">
        <f>D276-E276</f>
        <v>22695000</v>
      </c>
    </row>
    <row r="277" spans="1:8" ht="38.25">
      <c r="A277" s="19" t="s">
        <v>278</v>
      </c>
      <c r="B277" s="1" t="s">
        <v>279</v>
      </c>
      <c r="C277" s="46">
        <f t="shared" si="20"/>
        <v>33943000</v>
      </c>
      <c r="D277" s="46">
        <f t="shared" si="20"/>
        <v>33943000</v>
      </c>
      <c r="E277" s="46">
        <f t="shared" si="20"/>
        <v>11248000</v>
      </c>
      <c r="F277" s="46">
        <f t="shared" si="20"/>
        <v>10766000</v>
      </c>
      <c r="G277" s="41">
        <f>E277/D277*100</f>
        <v>33.13790766873877</v>
      </c>
      <c r="H277" s="46">
        <f>D277-E277</f>
        <v>22695000</v>
      </c>
    </row>
    <row r="278" spans="1:8" ht="25.5">
      <c r="A278" s="24" t="s">
        <v>81</v>
      </c>
      <c r="B278" s="3" t="s">
        <v>280</v>
      </c>
      <c r="C278" s="47">
        <v>33943000</v>
      </c>
      <c r="D278" s="47">
        <v>33943000</v>
      </c>
      <c r="E278" s="47">
        <v>11248000</v>
      </c>
      <c r="F278" s="47">
        <v>10766000</v>
      </c>
      <c r="G278" s="40">
        <f>E278/D278*100</f>
        <v>33.13790766873877</v>
      </c>
      <c r="H278" s="43">
        <f>D278-E278</f>
        <v>22695000</v>
      </c>
    </row>
    <row r="279" spans="1:8" s="4" customFormat="1" ht="12.75">
      <c r="A279" s="19" t="s">
        <v>340</v>
      </c>
      <c r="B279" s="1" t="s">
        <v>341</v>
      </c>
      <c r="C279" s="1"/>
      <c r="D279" s="46"/>
      <c r="E279" s="46"/>
      <c r="F279" s="46">
        <v>50000</v>
      </c>
      <c r="G279" s="41"/>
      <c r="H279" s="46"/>
    </row>
    <row r="280" spans="1:8" ht="12.75">
      <c r="A280" s="24" t="s">
        <v>281</v>
      </c>
      <c r="B280" s="3"/>
      <c r="C280" s="3">
        <v>0</v>
      </c>
      <c r="D280" s="3">
        <v>-293747.63</v>
      </c>
      <c r="E280" s="16">
        <v>3326824.97</v>
      </c>
      <c r="F280" s="3">
        <v>699942.73</v>
      </c>
      <c r="G280" s="3"/>
      <c r="H280" s="3"/>
    </row>
    <row r="282" spans="1:7" ht="15">
      <c r="A282" s="50" t="s">
        <v>324</v>
      </c>
      <c r="G282" s="50" t="s">
        <v>325</v>
      </c>
    </row>
    <row r="283" ht="12.75">
      <c r="F283" t="s">
        <v>316</v>
      </c>
    </row>
    <row r="285" ht="12.75">
      <c r="D285" t="s">
        <v>316</v>
      </c>
    </row>
  </sheetData>
  <sheetProtection/>
  <mergeCells count="2">
    <mergeCell ref="D1:F3"/>
    <mergeCell ref="G5:H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2015-05-13T12:48:52Z</cp:lastPrinted>
  <dcterms:created xsi:type="dcterms:W3CDTF">2005-05-20T13:40:13Z</dcterms:created>
  <dcterms:modified xsi:type="dcterms:W3CDTF">2015-05-14T06:54:40Z</dcterms:modified>
  <cp:category/>
  <cp:version/>
  <cp:contentType/>
  <cp:contentStatus/>
</cp:coreProperties>
</file>