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<sst xmlns="http://schemas.openxmlformats.org/spreadsheetml/2006/main" count="253" uniqueCount="100">
  <si>
    <t>Наименование</t>
  </si>
  <si>
    <t>Аппарат</t>
  </si>
  <si>
    <t>Глава</t>
  </si>
  <si>
    <t>Нац.об.</t>
  </si>
  <si>
    <t>план</t>
  </si>
  <si>
    <t>ИТОГО</t>
  </si>
  <si>
    <t>Дор.сеть</t>
  </si>
  <si>
    <t>ФФП</t>
  </si>
  <si>
    <t>факт</t>
  </si>
  <si>
    <t>%</t>
  </si>
  <si>
    <t>ЖКХ</t>
  </si>
  <si>
    <t>4.Ждановский</t>
  </si>
  <si>
    <t>1. Александровский</t>
  </si>
  <si>
    <t>2. Георгиевский</t>
  </si>
  <si>
    <t>3. Добринский</t>
  </si>
  <si>
    <t>6.Каликинский</t>
  </si>
  <si>
    <t>7.Марксовский</t>
  </si>
  <si>
    <t>8.Новомихайловский</t>
  </si>
  <si>
    <t>9.Романовский</t>
  </si>
  <si>
    <t>10.Султакаевский</t>
  </si>
  <si>
    <t>11.Тукаевский</t>
  </si>
  <si>
    <t>12.Хортицкий</t>
  </si>
  <si>
    <t>13.Чебоксаровский</t>
  </si>
  <si>
    <t>14.Яфаровский</t>
  </si>
  <si>
    <t>5.Зеленорощинский</t>
  </si>
  <si>
    <t>Нац.экономика</t>
  </si>
  <si>
    <t>Всего расходов</t>
  </si>
  <si>
    <t>Всего доходов</t>
  </si>
  <si>
    <t>к пл.расх.</t>
  </si>
  <si>
    <t>% ФФП</t>
  </si>
  <si>
    <t>% субсид.</t>
  </si>
  <si>
    <t>%м/б тран.</t>
  </si>
  <si>
    <t>% субв.</t>
  </si>
  <si>
    <t>4. Ждановский</t>
  </si>
  <si>
    <t>5. Зеленорощинск.</t>
  </si>
  <si>
    <t>6. Каликинский</t>
  </si>
  <si>
    <t>7. Марксовский</t>
  </si>
  <si>
    <t>8. Новомихайловск.</t>
  </si>
  <si>
    <t>9. Романовский</t>
  </si>
  <si>
    <t>10. Султакаевский</t>
  </si>
  <si>
    <t>11. Тукаевский</t>
  </si>
  <si>
    <t>12. Хортицкий</t>
  </si>
  <si>
    <t>13. Чебоксаровский</t>
  </si>
  <si>
    <t>14. Яфаровский</t>
  </si>
  <si>
    <t>Итого</t>
  </si>
  <si>
    <t>Культура</t>
  </si>
  <si>
    <t>рем.дор.</t>
  </si>
  <si>
    <t>военк.</t>
  </si>
  <si>
    <t>загс</t>
  </si>
  <si>
    <t>собственные</t>
  </si>
  <si>
    <t>субсидии</t>
  </si>
  <si>
    <t>субвенции</t>
  </si>
  <si>
    <t>межбюдж.трансф.</t>
  </si>
  <si>
    <t>Чрезвычайн.ситуац.</t>
  </si>
  <si>
    <t>Физкульт., Мол.пол.</t>
  </si>
  <si>
    <t>Г.Н.Баджурак</t>
  </si>
  <si>
    <t>21-7-99</t>
  </si>
  <si>
    <t>Рез.фонд</t>
  </si>
  <si>
    <t>Соц. политика</t>
  </si>
  <si>
    <t>Пожар.без.</t>
  </si>
  <si>
    <t xml:space="preserve">Загс </t>
  </si>
  <si>
    <t>Др.общегос.вопросы</t>
  </si>
  <si>
    <t>к факту</t>
  </si>
  <si>
    <t>к плану</t>
  </si>
  <si>
    <t>вопр.местн.</t>
  </si>
  <si>
    <t>знач.</t>
  </si>
  <si>
    <t>992-реш.</t>
  </si>
  <si>
    <t>4915,2-</t>
  </si>
  <si>
    <t>68,3-</t>
  </si>
  <si>
    <t>1408-</t>
  </si>
  <si>
    <t>парк отд.</t>
  </si>
  <si>
    <t>культура</t>
  </si>
  <si>
    <t>Сбалансирован.</t>
  </si>
  <si>
    <t>1329,1-</t>
  </si>
  <si>
    <t>ком.инфр.</t>
  </si>
  <si>
    <t>%м/б тр.</t>
  </si>
  <si>
    <t>% соб.</t>
  </si>
  <si>
    <t>к пл.рас.</t>
  </si>
  <si>
    <t>% субс.</t>
  </si>
  <si>
    <t xml:space="preserve"> </t>
  </si>
  <si>
    <t>субс.</t>
  </si>
  <si>
    <t>мнкв.дом.</t>
  </si>
  <si>
    <t>140-резерв</t>
  </si>
  <si>
    <t>безвозм.</t>
  </si>
  <si>
    <t>645-градорег.</t>
  </si>
  <si>
    <t>межб.</t>
  </si>
  <si>
    <t>989-утил.</t>
  </si>
  <si>
    <t>3200-проч.</t>
  </si>
  <si>
    <t>4914,7-</t>
  </si>
  <si>
    <t>250-проч.</t>
  </si>
  <si>
    <t>27 рег.тар.</t>
  </si>
  <si>
    <t>27-рег.тар.</t>
  </si>
  <si>
    <t>3195-проч.</t>
  </si>
  <si>
    <t>5146-мод.</t>
  </si>
  <si>
    <t>644,469-градорег.</t>
  </si>
  <si>
    <t>780,099-рем.</t>
  </si>
  <si>
    <t>55- проч.</t>
  </si>
  <si>
    <t>52,06- проч.</t>
  </si>
  <si>
    <t>1686-</t>
  </si>
  <si>
    <t>Анализ доходов и расходов по сельским поселениям Александровского района на 1 января  2015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</si>
</sst>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[$-FC19]d\ mmmm\ yyyy\ &quot;г.&quot;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6" fontId="1" fillId="0" borderId="14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6" xfId="0" applyNumberFormat="1" applyBorder="1" applyAlignment="1">
      <alignment/>
    </xf>
    <xf numFmtId="2" fontId="1" fillId="0" borderId="16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166" fontId="0" fillId="0" borderId="14" xfId="0" applyNumberFormat="1" applyBorder="1" applyAlignment="1">
      <alignment/>
    </xf>
    <xf numFmtId="165" fontId="0" fillId="0" borderId="12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66" fontId="1" fillId="0" borderId="20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6" fontId="0" fillId="0" borderId="10" xfId="0" applyNumberForma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166" fontId="0" fillId="0" borderId="15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1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1" fillId="0" borderId="14" xfId="0" applyNumberFormat="1" applyFont="1" applyBorder="1" applyAlignment="1">
      <alignment/>
    </xf>
    <xf numFmtId="167" fontId="3" fillId="0" borderId="14" xfId="0" applyNumberFormat="1" applyFont="1" applyBorder="1" applyAlignment="1">
      <alignment/>
    </xf>
    <xf numFmtId="167" fontId="4" fillId="0" borderId="14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167" fontId="3" fillId="0" borderId="12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5" fillId="0" borderId="14" xfId="0" applyNumberFormat="1" applyFont="1" applyBorder="1" applyAlignment="1">
      <alignment/>
    </xf>
    <xf numFmtId="167" fontId="6" fillId="0" borderId="14" xfId="0" applyNumberFormat="1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L33"/>
  <sheetViews>
    <sheetView tabSelected="1" zoomScalePageLayoutView="0" workbookViewId="0" topLeftCell="A2">
      <selection activeCell="H26" sqref="H26"/>
    </sheetView>
  </sheetViews>
  <sheetFormatPr defaultColWidth="9.00390625" defaultRowHeight="12.75"/>
  <cols>
    <col min="1" max="1" width="10.125" style="0" bestFit="1" customWidth="1"/>
    <col min="2" max="2" width="9.875" style="0" customWidth="1"/>
    <col min="3" max="3" width="12.875" style="0" customWidth="1"/>
    <col min="4" max="4" width="11.75390625" style="0" customWidth="1"/>
    <col min="5" max="5" width="8.125" style="0" customWidth="1"/>
    <col min="6" max="6" width="13.25390625" style="0" customWidth="1"/>
    <col min="7" max="7" width="13.00390625" style="0" customWidth="1"/>
    <col min="8" max="8" width="7.875" style="0" customWidth="1"/>
    <col min="9" max="9" width="8.25390625" style="0" customWidth="1"/>
    <col min="10" max="10" width="7.625" style="0" customWidth="1"/>
    <col min="11" max="11" width="7.00390625" style="0" customWidth="1"/>
    <col min="12" max="12" width="10.375" style="0" customWidth="1"/>
    <col min="13" max="13" width="11.125" style="0" customWidth="1"/>
    <col min="14" max="14" width="8.25390625" style="0" customWidth="1"/>
    <col min="15" max="16" width="7.00390625" style="0" customWidth="1"/>
    <col min="17" max="17" width="4.25390625" style="0" customWidth="1"/>
    <col min="18" max="18" width="7.625" style="0" customWidth="1"/>
    <col min="19" max="20" width="7.00390625" style="0" customWidth="1"/>
    <col min="21" max="21" width="10.00390625" style="0" customWidth="1"/>
    <col min="22" max="22" width="10.125" style="0" customWidth="1"/>
    <col min="23" max="23" width="6.25390625" style="0" customWidth="1"/>
    <col min="24" max="24" width="7.375" style="0" customWidth="1"/>
    <col min="25" max="25" width="9.625" style="0" customWidth="1"/>
    <col min="26" max="26" width="6.25390625" style="0" customWidth="1"/>
    <col min="27" max="28" width="10.25390625" style="0" customWidth="1"/>
    <col min="29" max="29" width="6.625" style="0" customWidth="1"/>
    <col min="30" max="31" width="10.625" style="0" customWidth="1"/>
    <col min="32" max="35" width="6.00390625" style="0" customWidth="1"/>
    <col min="36" max="36" width="13.125" style="0" customWidth="1"/>
    <col min="37" max="37" width="13.375" style="0" customWidth="1"/>
    <col min="38" max="38" width="7.625" style="0" customWidth="1"/>
    <col min="39" max="39" width="13.00390625" style="0" customWidth="1"/>
    <col min="40" max="40" width="14.00390625" style="0" customWidth="1"/>
    <col min="41" max="41" width="7.625" style="0" customWidth="1"/>
    <col min="42" max="42" width="11.25390625" style="0" customWidth="1"/>
    <col min="43" max="43" width="11.00390625" style="0" customWidth="1"/>
    <col min="44" max="44" width="7.875" style="0" customWidth="1"/>
    <col min="45" max="45" width="8.25390625" style="0" customWidth="1"/>
    <col min="46" max="46" width="8.375" style="0" customWidth="1"/>
    <col min="47" max="47" width="6.25390625" style="0" customWidth="1"/>
    <col min="48" max="48" width="4.125" style="0" hidden="1" customWidth="1"/>
    <col min="49" max="50" width="6.25390625" style="0" customWidth="1"/>
    <col min="51" max="51" width="5.00390625" style="0" customWidth="1"/>
    <col min="52" max="52" width="11.25390625" style="0" customWidth="1"/>
    <col min="53" max="53" width="11.75390625" style="0" customWidth="1"/>
    <col min="54" max="54" width="6.25390625" style="0" customWidth="1"/>
    <col min="55" max="55" width="11.75390625" style="0" customWidth="1"/>
    <col min="56" max="56" width="12.00390625" style="0" customWidth="1"/>
    <col min="57" max="57" width="6.75390625" style="0" customWidth="1"/>
    <col min="58" max="58" width="4.125" style="0" hidden="1" customWidth="1"/>
    <col min="59" max="59" width="6.75390625" style="0" hidden="1" customWidth="1"/>
    <col min="60" max="60" width="11.75390625" style="0" customWidth="1"/>
    <col min="61" max="61" width="11.375" style="0" customWidth="1"/>
    <col min="62" max="62" width="7.375" style="0" customWidth="1"/>
    <col min="63" max="63" width="11.00390625" style="0" customWidth="1"/>
    <col min="64" max="64" width="12.125" style="0" customWidth="1"/>
    <col min="65" max="65" width="7.875" style="0" customWidth="1"/>
    <col min="66" max="66" width="19.125" style="0" customWidth="1"/>
    <col min="67" max="67" width="11.00390625" style="0" customWidth="1"/>
    <col min="68" max="69" width="9.375" style="0" customWidth="1"/>
    <col min="70" max="70" width="11.75390625" style="0" customWidth="1"/>
    <col min="71" max="71" width="9.25390625" style="0" customWidth="1"/>
    <col min="72" max="72" width="6.375" style="0" customWidth="1"/>
    <col min="73" max="75" width="8.625" style="0" customWidth="1"/>
    <col min="76" max="76" width="10.25390625" style="0" customWidth="1"/>
    <col min="77" max="77" width="7.875" style="0" customWidth="1"/>
    <col min="78" max="78" width="8.25390625" style="0" customWidth="1"/>
    <col min="79" max="79" width="9.625" style="0" customWidth="1"/>
    <col min="80" max="80" width="8.25390625" style="0" customWidth="1"/>
    <col min="81" max="81" width="19.125" style="0" customWidth="1"/>
    <col min="82" max="82" width="8.00390625" style="0" customWidth="1"/>
    <col min="83" max="83" width="8.625" style="0" customWidth="1"/>
    <col min="84" max="84" width="8.125" style="0" customWidth="1"/>
    <col min="85" max="85" width="8.75390625" style="0" customWidth="1"/>
    <col min="86" max="86" width="9.25390625" style="0" customWidth="1"/>
    <col min="87" max="88" width="8.00390625" style="0" customWidth="1"/>
    <col min="89" max="89" width="10.375" style="0" customWidth="1"/>
    <col min="90" max="90" width="9.375" style="0" customWidth="1"/>
  </cols>
  <sheetData>
    <row r="2" spans="3:20" ht="12.75">
      <c r="C2" s="1" t="s">
        <v>99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2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90" ht="12.75">
      <c r="A4" s="4" t="s">
        <v>0</v>
      </c>
      <c r="B4" s="10"/>
      <c r="C4" s="85" t="s">
        <v>2</v>
      </c>
      <c r="D4" s="86"/>
      <c r="E4" s="87"/>
      <c r="F4" s="85" t="s">
        <v>1</v>
      </c>
      <c r="G4" s="86"/>
      <c r="H4" s="87"/>
      <c r="I4" s="29"/>
      <c r="J4" s="29" t="s">
        <v>57</v>
      </c>
      <c r="K4" s="29"/>
      <c r="L4" s="40"/>
      <c r="M4" s="29" t="s">
        <v>61</v>
      </c>
      <c r="N4" s="41"/>
      <c r="O4" s="46"/>
      <c r="P4" s="45" t="s">
        <v>0</v>
      </c>
      <c r="Q4" s="46"/>
      <c r="R4" s="40"/>
      <c r="S4" s="32" t="s">
        <v>60</v>
      </c>
      <c r="T4" s="30"/>
      <c r="U4" s="82" t="s">
        <v>3</v>
      </c>
      <c r="V4" s="82"/>
      <c r="W4" s="84"/>
      <c r="X4" s="31" t="s">
        <v>53</v>
      </c>
      <c r="Y4" s="32"/>
      <c r="Z4" s="38"/>
      <c r="AA4" s="81" t="s">
        <v>59</v>
      </c>
      <c r="AB4" s="82"/>
      <c r="AC4" s="12"/>
      <c r="AD4" s="81" t="s">
        <v>25</v>
      </c>
      <c r="AE4" s="82"/>
      <c r="AF4" s="84"/>
      <c r="AG4" s="12"/>
      <c r="AH4" s="12" t="s">
        <v>0</v>
      </c>
      <c r="AI4" s="12"/>
      <c r="AJ4" s="82" t="s">
        <v>10</v>
      </c>
      <c r="AK4" s="82"/>
      <c r="AL4" s="13"/>
      <c r="AM4" s="81" t="s">
        <v>6</v>
      </c>
      <c r="AN4" s="88"/>
      <c r="AO4" s="12"/>
      <c r="AP4" s="81" t="s">
        <v>54</v>
      </c>
      <c r="AQ4" s="82"/>
      <c r="AR4" s="84"/>
      <c r="AS4" s="76" t="s">
        <v>58</v>
      </c>
      <c r="AT4" s="79"/>
      <c r="AU4" s="80"/>
      <c r="AV4" s="12"/>
      <c r="AW4" s="57"/>
      <c r="AX4" s="57" t="s">
        <v>0</v>
      </c>
      <c r="AY4" s="57"/>
      <c r="AZ4" s="81" t="s">
        <v>45</v>
      </c>
      <c r="BA4" s="82"/>
      <c r="BB4" s="12"/>
      <c r="BC4" s="81" t="s">
        <v>26</v>
      </c>
      <c r="BD4" s="82"/>
      <c r="BE4" s="13"/>
      <c r="BF4" s="12"/>
      <c r="BG4" s="12"/>
      <c r="BH4" s="81" t="s">
        <v>27</v>
      </c>
      <c r="BI4" s="82"/>
      <c r="BJ4" s="82"/>
      <c r="BK4" s="77" t="s">
        <v>49</v>
      </c>
      <c r="BL4" s="78"/>
      <c r="BM4" s="75"/>
      <c r="BN4" s="12" t="s">
        <v>0</v>
      </c>
      <c r="BO4" s="77" t="s">
        <v>7</v>
      </c>
      <c r="BP4" s="78"/>
      <c r="BQ4" s="75"/>
      <c r="BR4" s="77" t="s">
        <v>50</v>
      </c>
      <c r="BS4" s="78"/>
      <c r="BT4" s="75"/>
      <c r="BU4" s="77" t="s">
        <v>51</v>
      </c>
      <c r="BV4" s="78"/>
      <c r="BW4" s="75"/>
      <c r="BX4" s="77" t="s">
        <v>52</v>
      </c>
      <c r="BY4" s="78"/>
      <c r="BZ4" s="70"/>
      <c r="CA4" s="78" t="s">
        <v>72</v>
      </c>
      <c r="CB4" s="83"/>
      <c r="CC4" s="12" t="s">
        <v>0</v>
      </c>
      <c r="CD4" s="22" t="s">
        <v>76</v>
      </c>
      <c r="CE4" s="20" t="s">
        <v>29</v>
      </c>
      <c r="CF4" s="20" t="s">
        <v>29</v>
      </c>
      <c r="CG4" s="20" t="s">
        <v>78</v>
      </c>
      <c r="CH4" s="20" t="s">
        <v>30</v>
      </c>
      <c r="CI4" s="23" t="s">
        <v>32</v>
      </c>
      <c r="CJ4" s="23" t="s">
        <v>32</v>
      </c>
      <c r="CK4" s="20" t="s">
        <v>31</v>
      </c>
      <c r="CL4" s="20" t="s">
        <v>75</v>
      </c>
    </row>
    <row r="5" spans="1:90" ht="12.75">
      <c r="A5" s="5"/>
      <c r="B5" s="6"/>
      <c r="C5" s="11" t="s">
        <v>4</v>
      </c>
      <c r="D5" s="11" t="s">
        <v>8</v>
      </c>
      <c r="E5" s="11" t="s">
        <v>9</v>
      </c>
      <c r="F5" s="11" t="s">
        <v>4</v>
      </c>
      <c r="G5" s="11" t="s">
        <v>8</v>
      </c>
      <c r="H5" s="11" t="s">
        <v>9</v>
      </c>
      <c r="I5" s="11" t="s">
        <v>4</v>
      </c>
      <c r="J5" s="11" t="s">
        <v>8</v>
      </c>
      <c r="K5" s="11" t="s">
        <v>9</v>
      </c>
      <c r="L5" s="11" t="s">
        <v>4</v>
      </c>
      <c r="M5" s="11" t="s">
        <v>8</v>
      </c>
      <c r="N5" s="11" t="s">
        <v>9</v>
      </c>
      <c r="O5" s="50"/>
      <c r="P5" s="51"/>
      <c r="Q5" s="52"/>
      <c r="R5" s="42" t="s">
        <v>4</v>
      </c>
      <c r="S5" s="11" t="s">
        <v>8</v>
      </c>
      <c r="T5" s="11" t="s">
        <v>9</v>
      </c>
      <c r="U5" s="11" t="s">
        <v>4</v>
      </c>
      <c r="V5" s="11" t="s">
        <v>8</v>
      </c>
      <c r="W5" s="11" t="s">
        <v>9</v>
      </c>
      <c r="X5" s="11"/>
      <c r="Y5" s="11"/>
      <c r="Z5" s="11"/>
      <c r="AA5" s="11" t="s">
        <v>4</v>
      </c>
      <c r="AB5" s="11" t="s">
        <v>8</v>
      </c>
      <c r="AC5" s="11" t="s">
        <v>9</v>
      </c>
      <c r="AD5" s="11" t="s">
        <v>4</v>
      </c>
      <c r="AE5" s="11" t="s">
        <v>8</v>
      </c>
      <c r="AF5" s="11" t="s">
        <v>9</v>
      </c>
      <c r="AG5" s="50"/>
      <c r="AH5" s="51"/>
      <c r="AI5" s="52"/>
      <c r="AJ5" s="42" t="s">
        <v>4</v>
      </c>
      <c r="AK5" s="11" t="s">
        <v>8</v>
      </c>
      <c r="AL5" s="11" t="s">
        <v>9</v>
      </c>
      <c r="AM5" s="11" t="s">
        <v>4</v>
      </c>
      <c r="AN5" s="11" t="s">
        <v>8</v>
      </c>
      <c r="AO5" s="11" t="s">
        <v>9</v>
      </c>
      <c r="AP5" s="11" t="s">
        <v>4</v>
      </c>
      <c r="AQ5" s="11" t="s">
        <v>8</v>
      </c>
      <c r="AR5" s="11" t="s">
        <v>9</v>
      </c>
      <c r="AS5" s="11" t="s">
        <v>4</v>
      </c>
      <c r="AT5" s="11" t="s">
        <v>8</v>
      </c>
      <c r="AU5" s="11" t="s">
        <v>9</v>
      </c>
      <c r="AV5" s="11"/>
      <c r="AW5" s="50"/>
      <c r="AX5" s="51"/>
      <c r="AY5" s="52"/>
      <c r="AZ5" s="11" t="s">
        <v>4</v>
      </c>
      <c r="BA5" s="11" t="s">
        <v>8</v>
      </c>
      <c r="BB5" s="11" t="s">
        <v>9</v>
      </c>
      <c r="BC5" s="42" t="s">
        <v>4</v>
      </c>
      <c r="BD5" s="11" t="s">
        <v>8</v>
      </c>
      <c r="BE5" s="11" t="s">
        <v>9</v>
      </c>
      <c r="BF5" s="11"/>
      <c r="BG5" s="11"/>
      <c r="BH5" s="11" t="s">
        <v>4</v>
      </c>
      <c r="BI5" s="11" t="s">
        <v>8</v>
      </c>
      <c r="BJ5" s="11" t="s">
        <v>9</v>
      </c>
      <c r="BK5" s="11" t="s">
        <v>4</v>
      </c>
      <c r="BL5" s="11" t="s">
        <v>8</v>
      </c>
      <c r="BM5" s="11" t="s">
        <v>9</v>
      </c>
      <c r="BN5" s="11"/>
      <c r="BO5" s="11" t="s">
        <v>4</v>
      </c>
      <c r="BP5" s="11" t="s">
        <v>8</v>
      </c>
      <c r="BQ5" s="11" t="s">
        <v>9</v>
      </c>
      <c r="BR5" s="11" t="s">
        <v>4</v>
      </c>
      <c r="BS5" s="11" t="s">
        <v>8</v>
      </c>
      <c r="BT5" s="11" t="s">
        <v>9</v>
      </c>
      <c r="BU5" s="11" t="s">
        <v>4</v>
      </c>
      <c r="BV5" s="11" t="s">
        <v>8</v>
      </c>
      <c r="BW5" s="11" t="s">
        <v>9</v>
      </c>
      <c r="BX5" s="11" t="s">
        <v>4</v>
      </c>
      <c r="BY5" s="11" t="s">
        <v>8</v>
      </c>
      <c r="BZ5" s="11" t="s">
        <v>9</v>
      </c>
      <c r="CA5" s="11" t="s">
        <v>4</v>
      </c>
      <c r="CB5" s="11" t="s">
        <v>8</v>
      </c>
      <c r="CC5" s="11"/>
      <c r="CD5" s="21" t="s">
        <v>62</v>
      </c>
      <c r="CE5" s="21" t="s">
        <v>77</v>
      </c>
      <c r="CF5" s="21" t="s">
        <v>62</v>
      </c>
      <c r="CG5" s="21" t="s">
        <v>77</v>
      </c>
      <c r="CH5" s="21" t="s">
        <v>62</v>
      </c>
      <c r="CI5" s="24" t="s">
        <v>63</v>
      </c>
      <c r="CJ5" s="24" t="s">
        <v>62</v>
      </c>
      <c r="CK5" s="21" t="s">
        <v>28</v>
      </c>
      <c r="CL5" s="21" t="s">
        <v>62</v>
      </c>
    </row>
    <row r="6" spans="1:90" ht="12.75">
      <c r="A6" s="7" t="s">
        <v>12</v>
      </c>
      <c r="B6" s="8"/>
      <c r="C6" s="18">
        <v>516</v>
      </c>
      <c r="D6" s="66">
        <v>514.50607</v>
      </c>
      <c r="E6" s="15">
        <f aca="true" t="shared" si="0" ref="E6:E20">D6/C6*100</f>
        <v>99.71047868217055</v>
      </c>
      <c r="F6" s="66">
        <v>2631.4225</v>
      </c>
      <c r="G6" s="66">
        <v>2590.70627</v>
      </c>
      <c r="H6" s="15">
        <f aca="true" t="shared" si="1" ref="H6:H20">G6/F6*100</f>
        <v>98.45269127249615</v>
      </c>
      <c r="I6" s="15">
        <v>185</v>
      </c>
      <c r="J6" s="15"/>
      <c r="K6" s="27"/>
      <c r="L6" s="27"/>
      <c r="M6" s="27"/>
      <c r="N6" s="15"/>
      <c r="O6" s="53" t="s">
        <v>12</v>
      </c>
      <c r="P6" s="54"/>
      <c r="Q6" s="55"/>
      <c r="R6" s="6"/>
      <c r="S6" s="9"/>
      <c r="T6" s="27"/>
      <c r="U6" s="18">
        <v>316.4</v>
      </c>
      <c r="V6" s="66">
        <v>316.4</v>
      </c>
      <c r="W6" s="15">
        <f aca="true" t="shared" si="2" ref="W6:W20">V6/U6*100</f>
        <v>100</v>
      </c>
      <c r="X6" s="33">
        <v>200</v>
      </c>
      <c r="Y6" s="66">
        <v>189.71728</v>
      </c>
      <c r="Z6" s="15">
        <f>Y6/X6*100</f>
        <v>94.85864</v>
      </c>
      <c r="AA6" s="66">
        <v>22.5</v>
      </c>
      <c r="AB6" s="66">
        <v>22.5</v>
      </c>
      <c r="AC6" s="15"/>
      <c r="AD6" s="66">
        <v>1809.20703</v>
      </c>
      <c r="AE6" s="66">
        <v>1765.85179</v>
      </c>
      <c r="AF6" s="15">
        <f>AE6/AD6*100</f>
        <v>97.60363301263537</v>
      </c>
      <c r="AG6" s="53" t="s">
        <v>12</v>
      </c>
      <c r="AH6" s="58"/>
      <c r="AI6" s="59"/>
      <c r="AJ6" s="68">
        <v>14575.819</v>
      </c>
      <c r="AK6" s="66">
        <v>14489.1434</v>
      </c>
      <c r="AL6" s="15">
        <f aca="true" t="shared" si="3" ref="AL6:AL20">AK6/AJ6*100</f>
        <v>99.40534662237506</v>
      </c>
      <c r="AM6" s="66">
        <v>9032.17417</v>
      </c>
      <c r="AN6" s="66">
        <v>8039.01847</v>
      </c>
      <c r="AO6" s="15">
        <f>AN6/AM6*100</f>
        <v>89.00424547504048</v>
      </c>
      <c r="AP6" s="28">
        <v>25.95</v>
      </c>
      <c r="AQ6" s="27">
        <v>15.55</v>
      </c>
      <c r="AR6" s="15">
        <f>AQ6/AP6*100</f>
        <v>59.92292870905588</v>
      </c>
      <c r="AS6" s="34"/>
      <c r="AT6" s="34"/>
      <c r="AU6" s="15"/>
      <c r="AV6" s="15"/>
      <c r="AW6" s="53" t="s">
        <v>12</v>
      </c>
      <c r="AX6" s="62"/>
      <c r="AY6" s="63"/>
      <c r="AZ6" s="66">
        <v>5818</v>
      </c>
      <c r="BA6" s="66">
        <v>5817.67383</v>
      </c>
      <c r="BB6" s="27">
        <f aca="true" t="shared" si="4" ref="BB6:BB20">BA6/AZ6*100</f>
        <v>99.99439377793055</v>
      </c>
      <c r="BC6" s="66">
        <f aca="true" t="shared" si="5" ref="BC6:BC20">C6+F6+U6+AA6+AJ6+AZ6+AP6+I6+R6+AD6+AM6+AS6+X6+L6</f>
        <v>35132.4727</v>
      </c>
      <c r="BD6" s="66">
        <f aca="true" t="shared" si="6" ref="BD6:BD20">D6+G6+V6+AB6+AK6+BA6+AQ6+J6+S6+AE6+AN6+AT6+Y6+M6</f>
        <v>33761.067109999996</v>
      </c>
      <c r="BE6" s="15">
        <f aca="true" t="shared" si="7" ref="BE6:BE20">BD6/BC6*100</f>
        <v>96.09647290781214</v>
      </c>
      <c r="BF6" s="15"/>
      <c r="BG6" s="15"/>
      <c r="BH6" s="73">
        <f aca="true" t="shared" si="8" ref="BH6:BH19">BK6+BO6+BR6+BU6+BX6+CA6</f>
        <v>34747.048</v>
      </c>
      <c r="BI6" s="73">
        <f aca="true" t="shared" si="9" ref="BI6:BI19">BL6+BP6+BS6+BV6+BY6+CB6</f>
        <v>33930.23691000001</v>
      </c>
      <c r="BJ6" s="15">
        <f aca="true" t="shared" si="10" ref="BJ6:BJ20">BI6/BH6*100</f>
        <v>97.64926479509857</v>
      </c>
      <c r="BK6" s="9">
        <v>8948.649</v>
      </c>
      <c r="BL6" s="64">
        <v>8132.33791</v>
      </c>
      <c r="BM6" s="15">
        <f aca="true" t="shared" si="11" ref="BM6:BM20">BL6/BK6*100</f>
        <v>90.87782870911576</v>
      </c>
      <c r="BN6" s="33" t="s">
        <v>12</v>
      </c>
      <c r="BO6" s="17">
        <v>7677.4</v>
      </c>
      <c r="BP6" s="17">
        <v>7677.4</v>
      </c>
      <c r="BQ6" s="15">
        <f aca="true" t="shared" si="12" ref="BQ6:BQ20">BP6/BO6*100</f>
        <v>100</v>
      </c>
      <c r="BR6" s="66">
        <v>13321.299</v>
      </c>
      <c r="BS6" s="18">
        <v>13320.799</v>
      </c>
      <c r="BT6" s="15">
        <f>BS6/BR6*100</f>
        <v>99.99624661228609</v>
      </c>
      <c r="BU6" s="18">
        <v>316.4</v>
      </c>
      <c r="BV6" s="18">
        <v>316.4</v>
      </c>
      <c r="BW6" s="15">
        <f aca="true" t="shared" si="13" ref="BW6:BW20">BV6/BU6*100</f>
        <v>100</v>
      </c>
      <c r="BX6" s="18">
        <v>3580.3</v>
      </c>
      <c r="BY6" s="17">
        <v>3580.3</v>
      </c>
      <c r="BZ6" s="15">
        <f>BY6/BX6*100</f>
        <v>100</v>
      </c>
      <c r="CA6" s="18">
        <v>903</v>
      </c>
      <c r="CB6" s="18">
        <v>903</v>
      </c>
      <c r="CC6" s="33" t="s">
        <v>12</v>
      </c>
      <c r="CD6" s="17">
        <f aca="true" t="shared" si="14" ref="CD6:CD20">BL6/BD6*100</f>
        <v>24.08791725540929</v>
      </c>
      <c r="CE6" s="17">
        <f aca="true" t="shared" si="15" ref="CE6:CE20">BO6/BC6*100</f>
        <v>21.8527174718334</v>
      </c>
      <c r="CF6" s="17">
        <f aca="true" t="shared" si="16" ref="CF6:CF20">BP6/BD6*100</f>
        <v>22.740394949559995</v>
      </c>
      <c r="CG6" s="17">
        <f aca="true" t="shared" si="17" ref="CG6:CG20">BR6/BC6*100</f>
        <v>37.917339646861805</v>
      </c>
      <c r="CH6" s="17">
        <f aca="true" t="shared" si="18" ref="CH6:CH20">BS6/BD6*100</f>
        <v>39.456095853245095</v>
      </c>
      <c r="CI6" s="17">
        <f aca="true" t="shared" si="19" ref="CI6:CI20">BU6/BC6*100</f>
        <v>0.9005913210316108</v>
      </c>
      <c r="CJ6" s="17">
        <f aca="true" t="shared" si="20" ref="CJ6:CJ20">BV6/BD6*100</f>
        <v>0.9371741686040564</v>
      </c>
      <c r="CK6" s="25">
        <f aca="true" t="shared" si="21" ref="CK6:CK20">BX6/BC6*100</f>
        <v>10.190856847943982</v>
      </c>
      <c r="CL6" s="25">
        <f aca="true" t="shared" si="22" ref="CL6:CL20">BY6/BD6*100</f>
        <v>10.604818823808797</v>
      </c>
    </row>
    <row r="7" spans="1:90" ht="12.75">
      <c r="A7" s="5" t="s">
        <v>13</v>
      </c>
      <c r="B7" s="6"/>
      <c r="C7" s="18">
        <v>364</v>
      </c>
      <c r="D7" s="66">
        <v>362.76099</v>
      </c>
      <c r="E7" s="15">
        <f t="shared" si="0"/>
        <v>99.65961263736264</v>
      </c>
      <c r="F7" s="66">
        <v>640.2</v>
      </c>
      <c r="G7" s="66">
        <v>551.87447</v>
      </c>
      <c r="H7" s="15">
        <f t="shared" si="1"/>
        <v>86.20344736019993</v>
      </c>
      <c r="I7" s="15">
        <v>7</v>
      </c>
      <c r="J7" s="15"/>
      <c r="K7" s="27"/>
      <c r="L7" s="27"/>
      <c r="M7" s="27"/>
      <c r="N7" s="27"/>
      <c r="O7" s="53" t="s">
        <v>13</v>
      </c>
      <c r="P7" s="54"/>
      <c r="Q7" s="55"/>
      <c r="R7" s="43">
        <v>4.1</v>
      </c>
      <c r="S7" s="17">
        <v>4.1</v>
      </c>
      <c r="T7" s="27">
        <f aca="true" t="shared" si="23" ref="T7:T19">S7/R7*100</f>
        <v>100</v>
      </c>
      <c r="U7" s="18">
        <v>63.3</v>
      </c>
      <c r="V7" s="66">
        <v>63.3</v>
      </c>
      <c r="W7" s="15">
        <f t="shared" si="2"/>
        <v>100</v>
      </c>
      <c r="X7" s="33"/>
      <c r="Y7" s="33"/>
      <c r="Z7" s="15"/>
      <c r="AA7" s="66">
        <v>25.6</v>
      </c>
      <c r="AB7" s="66">
        <v>10</v>
      </c>
      <c r="AC7" s="15"/>
      <c r="AD7" s="66">
        <v>32.9105</v>
      </c>
      <c r="AE7" s="66">
        <v>32.9105</v>
      </c>
      <c r="AF7" s="15">
        <f aca="true" t="shared" si="24" ref="AF7:AF19">AE7/AD7*100</f>
        <v>100</v>
      </c>
      <c r="AG7" s="53" t="s">
        <v>13</v>
      </c>
      <c r="AH7" s="58"/>
      <c r="AI7" s="59"/>
      <c r="AJ7" s="68">
        <v>481.4424</v>
      </c>
      <c r="AK7" s="66">
        <v>330.38401</v>
      </c>
      <c r="AL7" s="15">
        <f t="shared" si="3"/>
        <v>68.62378760159055</v>
      </c>
      <c r="AM7" s="66">
        <v>530.971</v>
      </c>
      <c r="AN7" s="66">
        <v>163.4346</v>
      </c>
      <c r="AO7" s="15">
        <f aca="true" t="shared" si="25" ref="AO7:AO20">AN7/AM7*100</f>
        <v>30.78032510250089</v>
      </c>
      <c r="AP7" s="28">
        <v>1.225</v>
      </c>
      <c r="AQ7" s="28">
        <v>1.225</v>
      </c>
      <c r="AR7" s="15">
        <f>AQ7/AP7*100</f>
        <v>100</v>
      </c>
      <c r="AS7" s="35"/>
      <c r="AT7" s="36"/>
      <c r="AU7" s="15"/>
      <c r="AV7" s="9"/>
      <c r="AW7" s="53" t="s">
        <v>13</v>
      </c>
      <c r="AX7" s="62"/>
      <c r="AY7" s="63"/>
      <c r="AZ7" s="66">
        <v>907.432</v>
      </c>
      <c r="BA7" s="66">
        <v>457</v>
      </c>
      <c r="BB7" s="15">
        <f t="shared" si="4"/>
        <v>50.361900395842326</v>
      </c>
      <c r="BC7" s="66">
        <f t="shared" si="5"/>
        <v>3058.1809</v>
      </c>
      <c r="BD7" s="66">
        <f t="shared" si="6"/>
        <v>1976.9895699999997</v>
      </c>
      <c r="BE7" s="15">
        <f t="shared" si="7"/>
        <v>64.64593281581217</v>
      </c>
      <c r="BF7" s="9"/>
      <c r="BG7" s="15"/>
      <c r="BH7" s="73">
        <f t="shared" si="8"/>
        <v>2848.191</v>
      </c>
      <c r="BI7" s="73">
        <f t="shared" si="9"/>
        <v>2059.76116</v>
      </c>
      <c r="BJ7" s="15">
        <f t="shared" si="10"/>
        <v>72.31822444491961</v>
      </c>
      <c r="BK7" s="9">
        <v>1536.791</v>
      </c>
      <c r="BL7" s="64">
        <v>748.36116</v>
      </c>
      <c r="BM7" s="15">
        <f t="shared" si="11"/>
        <v>48.69635233418207</v>
      </c>
      <c r="BN7" s="33" t="s">
        <v>13</v>
      </c>
      <c r="BO7" s="17">
        <v>1086.4</v>
      </c>
      <c r="BP7" s="17">
        <v>1086.4</v>
      </c>
      <c r="BQ7" s="15">
        <f t="shared" si="12"/>
        <v>100</v>
      </c>
      <c r="BR7" s="9"/>
      <c r="BS7" s="9"/>
      <c r="BT7" s="15"/>
      <c r="BU7" s="18">
        <v>67.4</v>
      </c>
      <c r="BV7" s="18">
        <v>67.4</v>
      </c>
      <c r="BW7" s="15">
        <f t="shared" si="13"/>
        <v>100</v>
      </c>
      <c r="BX7" s="18">
        <v>91.6</v>
      </c>
      <c r="BY7" s="18">
        <v>91.6</v>
      </c>
      <c r="BZ7" s="15">
        <f aca="true" t="shared" si="26" ref="BZ7:BZ20">BY7/BX7*100</f>
        <v>100</v>
      </c>
      <c r="CA7" s="18">
        <v>66</v>
      </c>
      <c r="CB7" s="18">
        <v>66</v>
      </c>
      <c r="CC7" s="33" t="s">
        <v>13</v>
      </c>
      <c r="CD7" s="17">
        <f t="shared" si="14"/>
        <v>37.853571478376594</v>
      </c>
      <c r="CE7" s="17">
        <f t="shared" si="15"/>
        <v>35.52438640892696</v>
      </c>
      <c r="CF7" s="17">
        <f t="shared" si="16"/>
        <v>54.95223730492419</v>
      </c>
      <c r="CG7" s="17">
        <f t="shared" si="17"/>
        <v>0</v>
      </c>
      <c r="CH7" s="17">
        <f t="shared" si="18"/>
        <v>0</v>
      </c>
      <c r="CI7" s="17">
        <f t="shared" si="19"/>
        <v>2.203924561820395</v>
      </c>
      <c r="CJ7" s="17">
        <f t="shared" si="20"/>
        <v>3.4092238534166883</v>
      </c>
      <c r="CK7" s="25">
        <f t="shared" si="21"/>
        <v>2.9952446567173316</v>
      </c>
      <c r="CL7" s="25">
        <f t="shared" si="22"/>
        <v>4.633307195444638</v>
      </c>
    </row>
    <row r="8" spans="1:90" ht="12.75">
      <c r="A8" s="5" t="s">
        <v>14</v>
      </c>
      <c r="B8" s="6"/>
      <c r="C8" s="18">
        <v>378</v>
      </c>
      <c r="D8" s="66">
        <v>354.63625</v>
      </c>
      <c r="E8" s="15">
        <f t="shared" si="0"/>
        <v>93.81911375661376</v>
      </c>
      <c r="F8" s="66">
        <v>754.209</v>
      </c>
      <c r="G8" s="66">
        <v>683.59994</v>
      </c>
      <c r="H8" s="15">
        <f t="shared" si="1"/>
        <v>90.63799822065236</v>
      </c>
      <c r="I8" s="15">
        <v>15</v>
      </c>
      <c r="J8" s="15"/>
      <c r="K8" s="27"/>
      <c r="L8" s="66">
        <v>140</v>
      </c>
      <c r="M8" s="66">
        <v>137.66479</v>
      </c>
      <c r="N8" s="15">
        <f>M8/L8*100</f>
        <v>98.33199285714286</v>
      </c>
      <c r="O8" s="53" t="s">
        <v>14</v>
      </c>
      <c r="P8" s="54"/>
      <c r="Q8" s="55"/>
      <c r="R8" s="43">
        <v>7.8</v>
      </c>
      <c r="S8" s="17">
        <v>7.8</v>
      </c>
      <c r="T8" s="27">
        <f t="shared" si="23"/>
        <v>100</v>
      </c>
      <c r="U8" s="18">
        <v>63.3</v>
      </c>
      <c r="V8" s="66">
        <v>63.3</v>
      </c>
      <c r="W8" s="15">
        <f t="shared" si="2"/>
        <v>100</v>
      </c>
      <c r="X8" s="33"/>
      <c r="Y8" s="33"/>
      <c r="Z8" s="15"/>
      <c r="AA8" s="66">
        <v>142</v>
      </c>
      <c r="AB8" s="66">
        <v>139.80172</v>
      </c>
      <c r="AC8" s="15">
        <f aca="true" t="shared" si="27" ref="AC8:AC20">AB8/AA8*100</f>
        <v>98.45191549295774</v>
      </c>
      <c r="AD8" s="66">
        <v>33.2092</v>
      </c>
      <c r="AE8" s="66">
        <v>33.2092</v>
      </c>
      <c r="AF8" s="15">
        <f t="shared" si="24"/>
        <v>100</v>
      </c>
      <c r="AG8" s="53" t="s">
        <v>14</v>
      </c>
      <c r="AH8" s="58"/>
      <c r="AI8" s="59"/>
      <c r="AJ8" s="68">
        <v>1478.67591</v>
      </c>
      <c r="AK8" s="66">
        <v>1347.42412</v>
      </c>
      <c r="AL8" s="15">
        <f t="shared" si="3"/>
        <v>91.12369457618335</v>
      </c>
      <c r="AM8" s="66">
        <v>655.241</v>
      </c>
      <c r="AN8" s="66">
        <v>339.58249</v>
      </c>
      <c r="AO8" s="15">
        <f t="shared" si="25"/>
        <v>51.82558631099092</v>
      </c>
      <c r="AP8" s="28">
        <v>1.415</v>
      </c>
      <c r="AQ8" s="28">
        <v>1.415</v>
      </c>
      <c r="AR8" s="15">
        <f aca="true" t="shared" si="28" ref="AR8:AR19">AQ8/AP8*100</f>
        <v>100</v>
      </c>
      <c r="AS8" s="35"/>
      <c r="AT8" s="36"/>
      <c r="AU8" s="15"/>
      <c r="AV8" s="9"/>
      <c r="AW8" s="53" t="s">
        <v>14</v>
      </c>
      <c r="AX8" s="62"/>
      <c r="AY8" s="63"/>
      <c r="AZ8" s="66">
        <v>1248.1655</v>
      </c>
      <c r="BA8" s="66">
        <v>1248.1655</v>
      </c>
      <c r="BB8" s="15">
        <f t="shared" si="4"/>
        <v>100</v>
      </c>
      <c r="BC8" s="66">
        <f t="shared" si="5"/>
        <v>4917.01561</v>
      </c>
      <c r="BD8" s="66">
        <f t="shared" si="6"/>
        <v>4356.59901</v>
      </c>
      <c r="BE8" s="15">
        <f t="shared" si="7"/>
        <v>88.60250516878061</v>
      </c>
      <c r="BF8" s="9"/>
      <c r="BG8" s="15"/>
      <c r="BH8" s="73">
        <f t="shared" si="8"/>
        <v>4330.061000000001</v>
      </c>
      <c r="BI8" s="73">
        <f t="shared" si="9"/>
        <v>4353.919510000001</v>
      </c>
      <c r="BJ8" s="15">
        <f t="shared" si="10"/>
        <v>100.5509970875699</v>
      </c>
      <c r="BK8" s="9">
        <v>1563.761</v>
      </c>
      <c r="BL8" s="64">
        <v>1592.61951</v>
      </c>
      <c r="BM8" s="15">
        <f t="shared" si="11"/>
        <v>101.84545528376778</v>
      </c>
      <c r="BN8" s="33" t="s">
        <v>14</v>
      </c>
      <c r="BO8" s="17">
        <v>1684.9</v>
      </c>
      <c r="BP8" s="17">
        <v>1684.9</v>
      </c>
      <c r="BQ8" s="15">
        <f t="shared" si="12"/>
        <v>100</v>
      </c>
      <c r="BR8" s="9">
        <v>900</v>
      </c>
      <c r="BS8" s="9">
        <v>895</v>
      </c>
      <c r="BT8" s="15">
        <f>BS8/BR8*100</f>
        <v>99.44444444444444</v>
      </c>
      <c r="BU8" s="18">
        <v>80.1</v>
      </c>
      <c r="BV8" s="18">
        <v>80.1</v>
      </c>
      <c r="BW8" s="15">
        <f t="shared" si="13"/>
        <v>100</v>
      </c>
      <c r="BX8" s="18">
        <v>64.3</v>
      </c>
      <c r="BY8" s="18">
        <v>64.3</v>
      </c>
      <c r="BZ8" s="15">
        <f t="shared" si="26"/>
        <v>100</v>
      </c>
      <c r="CA8" s="18">
        <v>37</v>
      </c>
      <c r="CB8" s="18">
        <v>37</v>
      </c>
      <c r="CC8" s="33" t="s">
        <v>14</v>
      </c>
      <c r="CD8" s="17">
        <f t="shared" si="14"/>
        <v>36.55648606503264</v>
      </c>
      <c r="CE8" s="17">
        <f t="shared" si="15"/>
        <v>34.266720580941985</v>
      </c>
      <c r="CF8" s="17">
        <f t="shared" si="16"/>
        <v>38.67466333560958</v>
      </c>
      <c r="CG8" s="17">
        <f t="shared" si="17"/>
        <v>18.30378569817068</v>
      </c>
      <c r="CH8" s="17">
        <f t="shared" si="18"/>
        <v>20.543547798308847</v>
      </c>
      <c r="CI8" s="17">
        <f t="shared" si="19"/>
        <v>1.6290369271371907</v>
      </c>
      <c r="CJ8" s="17">
        <f t="shared" si="20"/>
        <v>1.8385901437369143</v>
      </c>
      <c r="CK8" s="25">
        <f t="shared" si="21"/>
        <v>1.307703800435972</v>
      </c>
      <c r="CL8" s="25">
        <f t="shared" si="22"/>
        <v>1.4759219256215181</v>
      </c>
    </row>
    <row r="9" spans="1:90" ht="12.75">
      <c r="A9" s="7" t="s">
        <v>11</v>
      </c>
      <c r="B9" s="8"/>
      <c r="C9" s="18">
        <v>466.8</v>
      </c>
      <c r="D9" s="66">
        <v>466.68781</v>
      </c>
      <c r="E9" s="15">
        <f t="shared" si="0"/>
        <v>99.97596615252785</v>
      </c>
      <c r="F9" s="66">
        <v>2506.372</v>
      </c>
      <c r="G9" s="66">
        <v>1913.54534</v>
      </c>
      <c r="H9" s="15">
        <f t="shared" si="1"/>
        <v>76.34721980615807</v>
      </c>
      <c r="I9" s="15">
        <v>10</v>
      </c>
      <c r="J9" s="15"/>
      <c r="K9" s="27"/>
      <c r="L9" s="66"/>
      <c r="M9" s="66"/>
      <c r="N9" s="27"/>
      <c r="O9" s="53" t="s">
        <v>33</v>
      </c>
      <c r="P9" s="54"/>
      <c r="Q9" s="55"/>
      <c r="R9" s="43">
        <v>17</v>
      </c>
      <c r="S9" s="17">
        <v>17</v>
      </c>
      <c r="T9" s="27">
        <f t="shared" si="23"/>
        <v>100</v>
      </c>
      <c r="U9" s="18">
        <v>158.2</v>
      </c>
      <c r="V9" s="66">
        <v>158.2</v>
      </c>
      <c r="W9" s="15">
        <f t="shared" si="2"/>
        <v>100</v>
      </c>
      <c r="X9" s="33"/>
      <c r="Y9" s="33"/>
      <c r="Z9" s="15"/>
      <c r="AA9" s="66">
        <v>239.228</v>
      </c>
      <c r="AB9" s="66">
        <v>223.35427</v>
      </c>
      <c r="AC9" s="15">
        <f t="shared" si="27"/>
        <v>93.36460196966911</v>
      </c>
      <c r="AD9" s="66">
        <v>673.10546</v>
      </c>
      <c r="AE9" s="66">
        <v>539.0331</v>
      </c>
      <c r="AF9" s="15">
        <f t="shared" si="24"/>
        <v>80.0815224407777</v>
      </c>
      <c r="AG9" s="53" t="s">
        <v>33</v>
      </c>
      <c r="AH9" s="58"/>
      <c r="AI9" s="59"/>
      <c r="AJ9" s="68">
        <v>1331</v>
      </c>
      <c r="AK9" s="66">
        <v>1125.83288</v>
      </c>
      <c r="AL9" s="15">
        <f t="shared" si="3"/>
        <v>84.58549060856498</v>
      </c>
      <c r="AM9" s="66">
        <v>2155.2269</v>
      </c>
      <c r="AN9" s="66">
        <v>934.99906</v>
      </c>
      <c r="AO9" s="15">
        <f t="shared" si="25"/>
        <v>43.38285959589684</v>
      </c>
      <c r="AP9" s="28">
        <v>3.935</v>
      </c>
      <c r="AQ9" s="28">
        <v>3.935</v>
      </c>
      <c r="AR9" s="15">
        <f t="shared" si="28"/>
        <v>100</v>
      </c>
      <c r="AS9" s="34">
        <v>73</v>
      </c>
      <c r="AT9" s="71">
        <v>68.56784</v>
      </c>
      <c r="AU9" s="15">
        <f>AT9/AS9*100</f>
        <v>93.92854794520548</v>
      </c>
      <c r="AV9" s="9"/>
      <c r="AW9" s="53" t="s">
        <v>33</v>
      </c>
      <c r="AX9" s="62"/>
      <c r="AY9" s="63"/>
      <c r="AZ9" s="66">
        <v>3543.177</v>
      </c>
      <c r="BA9" s="66">
        <v>2786.63</v>
      </c>
      <c r="BB9" s="15">
        <f t="shared" si="4"/>
        <v>78.64777853322032</v>
      </c>
      <c r="BC9" s="66">
        <f t="shared" si="5"/>
        <v>11177.04436</v>
      </c>
      <c r="BD9" s="66">
        <f t="shared" si="6"/>
        <v>8237.7853</v>
      </c>
      <c r="BE9" s="15">
        <f t="shared" si="7"/>
        <v>73.70271634137094</v>
      </c>
      <c r="BF9" s="9"/>
      <c r="BG9" s="15"/>
      <c r="BH9" s="73">
        <f t="shared" si="8"/>
        <v>11074.903000000002</v>
      </c>
      <c r="BI9" s="73">
        <f t="shared" si="9"/>
        <v>9128.360130000001</v>
      </c>
      <c r="BJ9" s="15">
        <f t="shared" si="10"/>
        <v>82.42383820427139</v>
      </c>
      <c r="BK9" s="9">
        <v>5123.103</v>
      </c>
      <c r="BL9" s="64">
        <v>3177.09113</v>
      </c>
      <c r="BM9" s="15">
        <f t="shared" si="11"/>
        <v>62.01497666550916</v>
      </c>
      <c r="BN9" s="33" t="s">
        <v>33</v>
      </c>
      <c r="BO9" s="17">
        <v>4880.6</v>
      </c>
      <c r="BP9" s="17">
        <v>4880.6</v>
      </c>
      <c r="BQ9" s="15">
        <f t="shared" si="12"/>
        <v>100</v>
      </c>
      <c r="BR9" s="9">
        <v>465</v>
      </c>
      <c r="BS9" s="9">
        <v>464.469</v>
      </c>
      <c r="BT9" s="15">
        <f>BS9/BR9*100</f>
        <v>99.88580645161291</v>
      </c>
      <c r="BU9" s="18">
        <v>175.2</v>
      </c>
      <c r="BV9" s="18">
        <v>175.2</v>
      </c>
      <c r="BW9" s="15">
        <f t="shared" si="13"/>
        <v>100</v>
      </c>
      <c r="BX9" s="17">
        <v>226</v>
      </c>
      <c r="BY9" s="33">
        <v>226</v>
      </c>
      <c r="BZ9" s="15">
        <f t="shared" si="26"/>
        <v>100</v>
      </c>
      <c r="CA9" s="18">
        <v>205</v>
      </c>
      <c r="CB9" s="18">
        <v>205</v>
      </c>
      <c r="CC9" s="33" t="s">
        <v>33</v>
      </c>
      <c r="CD9" s="17">
        <f t="shared" si="14"/>
        <v>38.56729708651183</v>
      </c>
      <c r="CE9" s="17">
        <f t="shared" si="15"/>
        <v>43.666284599052986</v>
      </c>
      <c r="CF9" s="17">
        <f t="shared" si="16"/>
        <v>59.24650646090522</v>
      </c>
      <c r="CG9" s="17">
        <f t="shared" si="17"/>
        <v>4.1603127358438785</v>
      </c>
      <c r="CH9" s="17">
        <f t="shared" si="18"/>
        <v>5.638275132030936</v>
      </c>
      <c r="CI9" s="17">
        <f t="shared" si="19"/>
        <v>1.5674984759566615</v>
      </c>
      <c r="CJ9" s="17">
        <f t="shared" si="20"/>
        <v>2.1267852173811814</v>
      </c>
      <c r="CK9" s="25">
        <f t="shared" si="21"/>
        <v>2.0220014587112187</v>
      </c>
      <c r="CL9" s="25">
        <f t="shared" si="22"/>
        <v>2.743455816941478</v>
      </c>
    </row>
    <row r="10" spans="1:90" ht="12.75">
      <c r="A10" s="5" t="s">
        <v>24</v>
      </c>
      <c r="B10" s="6"/>
      <c r="C10" s="18">
        <v>366.7</v>
      </c>
      <c r="D10" s="66">
        <v>349.62576</v>
      </c>
      <c r="E10" s="15">
        <f t="shared" si="0"/>
        <v>95.34381238069267</v>
      </c>
      <c r="F10" s="66">
        <v>799.02443</v>
      </c>
      <c r="G10" s="66">
        <v>706.48464</v>
      </c>
      <c r="H10" s="15">
        <v>12.3</v>
      </c>
      <c r="I10" s="15">
        <v>15</v>
      </c>
      <c r="J10" s="15"/>
      <c r="K10" s="27"/>
      <c r="L10" s="66"/>
      <c r="M10" s="66"/>
      <c r="N10" s="27"/>
      <c r="O10" s="53" t="s">
        <v>34</v>
      </c>
      <c r="P10" s="54"/>
      <c r="Q10" s="55"/>
      <c r="R10" s="43">
        <v>4.2</v>
      </c>
      <c r="S10" s="17">
        <v>4.2</v>
      </c>
      <c r="T10" s="27">
        <f t="shared" si="23"/>
        <v>100</v>
      </c>
      <c r="U10" s="18">
        <v>63.3</v>
      </c>
      <c r="V10" s="66">
        <v>63.3</v>
      </c>
      <c r="W10" s="15">
        <f t="shared" si="2"/>
        <v>100</v>
      </c>
      <c r="X10" s="33"/>
      <c r="Y10" s="33"/>
      <c r="Z10" s="15"/>
      <c r="AA10" s="66">
        <v>158</v>
      </c>
      <c r="AB10" s="66">
        <v>153.9355</v>
      </c>
      <c r="AC10" s="15">
        <f t="shared" si="27"/>
        <v>97.42753164556962</v>
      </c>
      <c r="AD10" s="66">
        <v>42.43828</v>
      </c>
      <c r="AE10" s="66">
        <v>42.43828</v>
      </c>
      <c r="AF10" s="15">
        <f t="shared" si="24"/>
        <v>100</v>
      </c>
      <c r="AG10" s="53" t="s">
        <v>34</v>
      </c>
      <c r="AH10" s="58"/>
      <c r="AI10" s="59"/>
      <c r="AJ10" s="68">
        <v>255.8</v>
      </c>
      <c r="AK10" s="66">
        <v>231.42758</v>
      </c>
      <c r="AL10" s="15">
        <f t="shared" si="3"/>
        <v>90.47207974980454</v>
      </c>
      <c r="AM10" s="66">
        <v>864.24</v>
      </c>
      <c r="AN10" s="66">
        <v>231.61492</v>
      </c>
      <c r="AO10" s="15">
        <f t="shared" si="25"/>
        <v>26.79983800796075</v>
      </c>
      <c r="AP10" s="28">
        <v>1.01</v>
      </c>
      <c r="AQ10" s="28">
        <v>1.01</v>
      </c>
      <c r="AR10" s="15">
        <f t="shared" si="28"/>
        <v>100</v>
      </c>
      <c r="AS10" s="36"/>
      <c r="AT10" s="72"/>
      <c r="AU10" s="15"/>
      <c r="AV10" s="9"/>
      <c r="AW10" s="53" t="s">
        <v>34</v>
      </c>
      <c r="AX10" s="62"/>
      <c r="AY10" s="63"/>
      <c r="AZ10" s="66">
        <v>1236.094</v>
      </c>
      <c r="BA10" s="66">
        <v>1126</v>
      </c>
      <c r="BB10" s="15">
        <f t="shared" si="4"/>
        <v>91.0933958097038</v>
      </c>
      <c r="BC10" s="66">
        <f t="shared" si="5"/>
        <v>3805.80671</v>
      </c>
      <c r="BD10" s="66">
        <f t="shared" si="6"/>
        <v>2910.0366799999997</v>
      </c>
      <c r="BE10" s="15">
        <f t="shared" si="7"/>
        <v>76.46307082158673</v>
      </c>
      <c r="BF10" s="9"/>
      <c r="BG10" s="15"/>
      <c r="BH10" s="73">
        <f t="shared" si="8"/>
        <v>3727.52</v>
      </c>
      <c r="BI10" s="73">
        <f t="shared" si="9"/>
        <v>3243.6779500000002</v>
      </c>
      <c r="BJ10" s="15">
        <f t="shared" si="10"/>
        <v>87.0197329591793</v>
      </c>
      <c r="BK10" s="9">
        <v>1709.92</v>
      </c>
      <c r="BL10" s="64">
        <v>1226.07795</v>
      </c>
      <c r="BM10" s="15">
        <f t="shared" si="11"/>
        <v>71.7038194769346</v>
      </c>
      <c r="BN10" s="33" t="s">
        <v>34</v>
      </c>
      <c r="BO10" s="17">
        <v>1746.4</v>
      </c>
      <c r="BP10" s="17">
        <v>1746.4</v>
      </c>
      <c r="BQ10" s="15">
        <f t="shared" si="12"/>
        <v>100</v>
      </c>
      <c r="BR10" s="9"/>
      <c r="BS10" s="9"/>
      <c r="BT10" s="15"/>
      <c r="BU10" s="18">
        <v>76.5</v>
      </c>
      <c r="BV10" s="18">
        <v>76.5</v>
      </c>
      <c r="BW10" s="15">
        <f t="shared" si="13"/>
        <v>100</v>
      </c>
      <c r="BX10" s="18">
        <v>109.7</v>
      </c>
      <c r="BY10" s="18">
        <v>109.7</v>
      </c>
      <c r="BZ10" s="15">
        <f t="shared" si="26"/>
        <v>100</v>
      </c>
      <c r="CA10" s="18">
        <v>85</v>
      </c>
      <c r="CB10" s="18">
        <v>85</v>
      </c>
      <c r="CC10" s="33" t="s">
        <v>34</v>
      </c>
      <c r="CD10" s="17">
        <f t="shared" si="14"/>
        <v>42.132731811476695</v>
      </c>
      <c r="CE10" s="17">
        <f t="shared" si="15"/>
        <v>45.88777447396954</v>
      </c>
      <c r="CF10" s="17">
        <f t="shared" si="16"/>
        <v>60.01298925208051</v>
      </c>
      <c r="CG10" s="17">
        <f t="shared" si="17"/>
        <v>0</v>
      </c>
      <c r="CH10" s="17">
        <f t="shared" si="18"/>
        <v>0</v>
      </c>
      <c r="CI10" s="17">
        <f t="shared" si="19"/>
        <v>2.010086318860897</v>
      </c>
      <c r="CJ10" s="17">
        <f t="shared" si="20"/>
        <v>2.6288328434403105</v>
      </c>
      <c r="CK10" s="25">
        <f t="shared" si="21"/>
        <v>2.882437505608371</v>
      </c>
      <c r="CL10" s="25">
        <f t="shared" si="22"/>
        <v>3.7697119336653864</v>
      </c>
    </row>
    <row r="11" spans="1:90" ht="12.75">
      <c r="A11" s="7" t="s">
        <v>15</v>
      </c>
      <c r="B11" s="8"/>
      <c r="C11" s="18">
        <v>377</v>
      </c>
      <c r="D11" s="66">
        <v>354.8408</v>
      </c>
      <c r="E11" s="15">
        <f t="shared" si="0"/>
        <v>94.12222811671087</v>
      </c>
      <c r="F11" s="66">
        <v>1733.57146</v>
      </c>
      <c r="G11" s="66">
        <v>882.30896</v>
      </c>
      <c r="H11" s="15">
        <f t="shared" si="1"/>
        <v>50.89544794421108</v>
      </c>
      <c r="I11" s="15">
        <v>1</v>
      </c>
      <c r="J11" s="15"/>
      <c r="K11" s="27"/>
      <c r="L11" s="66">
        <v>140</v>
      </c>
      <c r="M11" s="66">
        <v>36.7</v>
      </c>
      <c r="N11" s="15">
        <f>M11/L11*100</f>
        <v>26.21428571428572</v>
      </c>
      <c r="O11" s="53" t="s">
        <v>35</v>
      </c>
      <c r="P11" s="54"/>
      <c r="Q11" s="55"/>
      <c r="R11" s="43">
        <v>3.8</v>
      </c>
      <c r="S11" s="17">
        <v>3.8</v>
      </c>
      <c r="T11" s="27">
        <f t="shared" si="23"/>
        <v>100</v>
      </c>
      <c r="U11" s="18">
        <v>63.3</v>
      </c>
      <c r="V11" s="66">
        <v>63.3</v>
      </c>
      <c r="W11" s="15">
        <f t="shared" si="2"/>
        <v>100</v>
      </c>
      <c r="X11" s="33"/>
      <c r="Y11" s="33"/>
      <c r="Z11" s="15"/>
      <c r="AA11" s="66">
        <v>291</v>
      </c>
      <c r="AB11" s="66">
        <v>233.1154</v>
      </c>
      <c r="AC11" s="15">
        <f t="shared" si="27"/>
        <v>80.10838487972508</v>
      </c>
      <c r="AD11" s="66">
        <v>208.8214</v>
      </c>
      <c r="AE11" s="66">
        <v>73.0264</v>
      </c>
      <c r="AF11" s="15">
        <f t="shared" si="24"/>
        <v>34.97074533548764</v>
      </c>
      <c r="AG11" s="53" t="s">
        <v>35</v>
      </c>
      <c r="AH11" s="58"/>
      <c r="AI11" s="59"/>
      <c r="AJ11" s="68">
        <v>1362</v>
      </c>
      <c r="AK11" s="66">
        <v>539.67764</v>
      </c>
      <c r="AL11" s="15">
        <f t="shared" si="3"/>
        <v>39.623908957415566</v>
      </c>
      <c r="AM11" s="66">
        <v>1088.213</v>
      </c>
      <c r="AN11" s="66">
        <v>503.866</v>
      </c>
      <c r="AO11" s="15">
        <f t="shared" si="25"/>
        <v>46.30214856834094</v>
      </c>
      <c r="AP11" s="28">
        <v>0.455</v>
      </c>
      <c r="AQ11" s="28">
        <v>0.455</v>
      </c>
      <c r="AR11" s="15">
        <f t="shared" si="28"/>
        <v>100</v>
      </c>
      <c r="AS11" s="34"/>
      <c r="AT11" s="71"/>
      <c r="AU11" s="37"/>
      <c r="AV11" s="9"/>
      <c r="AW11" s="53" t="s">
        <v>35</v>
      </c>
      <c r="AX11" s="62"/>
      <c r="AY11" s="63"/>
      <c r="AZ11" s="66">
        <v>1185.6115</v>
      </c>
      <c r="BA11" s="66">
        <v>1185.6115</v>
      </c>
      <c r="BB11" s="15">
        <f t="shared" si="4"/>
        <v>100</v>
      </c>
      <c r="BC11" s="66">
        <f t="shared" si="5"/>
        <v>6454.77236</v>
      </c>
      <c r="BD11" s="66">
        <f t="shared" si="6"/>
        <v>3876.7017</v>
      </c>
      <c r="BE11" s="15">
        <f t="shared" si="7"/>
        <v>60.059464281401866</v>
      </c>
      <c r="BF11" s="9"/>
      <c r="BG11" s="15"/>
      <c r="BH11" s="73">
        <f t="shared" si="8"/>
        <v>5972.683000000001</v>
      </c>
      <c r="BI11" s="73">
        <f t="shared" si="9"/>
        <v>5806.3983100000005</v>
      </c>
      <c r="BJ11" s="15">
        <f t="shared" si="10"/>
        <v>97.21591301597623</v>
      </c>
      <c r="BK11" s="9">
        <v>4017.983</v>
      </c>
      <c r="BL11" s="64">
        <v>3851.69831</v>
      </c>
      <c r="BM11" s="15">
        <f t="shared" si="11"/>
        <v>95.86148846324139</v>
      </c>
      <c r="BN11" s="33" t="s">
        <v>35</v>
      </c>
      <c r="BO11" s="17">
        <v>1755.5</v>
      </c>
      <c r="BP11" s="17">
        <v>1755.5</v>
      </c>
      <c r="BQ11" s="15">
        <f t="shared" si="12"/>
        <v>100</v>
      </c>
      <c r="BR11" s="9"/>
      <c r="BS11" s="9"/>
      <c r="BT11" s="15"/>
      <c r="BU11" s="18">
        <v>67.1</v>
      </c>
      <c r="BV11" s="18">
        <v>67.1</v>
      </c>
      <c r="BW11" s="15">
        <f t="shared" si="13"/>
        <v>100</v>
      </c>
      <c r="BX11" s="18">
        <v>78.1</v>
      </c>
      <c r="BY11" s="17">
        <v>78.1</v>
      </c>
      <c r="BZ11" s="15">
        <f t="shared" si="26"/>
        <v>100</v>
      </c>
      <c r="CA11" s="18">
        <v>54</v>
      </c>
      <c r="CB11" s="18">
        <v>54</v>
      </c>
      <c r="CC11" s="33" t="s">
        <v>35</v>
      </c>
      <c r="CD11" s="17">
        <f t="shared" si="14"/>
        <v>99.35503446138247</v>
      </c>
      <c r="CE11" s="17">
        <f t="shared" si="15"/>
        <v>27.196931233063655</v>
      </c>
      <c r="CF11" s="17">
        <f t="shared" si="16"/>
        <v>45.28333970085963</v>
      </c>
      <c r="CG11" s="17">
        <f t="shared" si="17"/>
        <v>0</v>
      </c>
      <c r="CH11" s="17">
        <f t="shared" si="18"/>
        <v>0</v>
      </c>
      <c r="CI11" s="17">
        <f t="shared" si="19"/>
        <v>1.0395409203865402</v>
      </c>
      <c r="CJ11" s="17">
        <f t="shared" si="20"/>
        <v>1.730852802009502</v>
      </c>
      <c r="CK11" s="25">
        <f t="shared" si="21"/>
        <v>1.2099574647122024</v>
      </c>
      <c r="CL11" s="25">
        <f t="shared" si="22"/>
        <v>2.0145991629946662</v>
      </c>
    </row>
    <row r="12" spans="1:90" ht="12.75">
      <c r="A12" s="5" t="s">
        <v>16</v>
      </c>
      <c r="B12" s="6"/>
      <c r="C12" s="18">
        <v>370</v>
      </c>
      <c r="D12" s="66">
        <v>368.54516</v>
      </c>
      <c r="E12" s="15">
        <f t="shared" si="0"/>
        <v>99.6068</v>
      </c>
      <c r="F12" s="66">
        <v>1142.695</v>
      </c>
      <c r="G12" s="66">
        <v>943.34853</v>
      </c>
      <c r="H12" s="15">
        <f t="shared" si="1"/>
        <v>82.55470882431445</v>
      </c>
      <c r="I12" s="15">
        <v>15</v>
      </c>
      <c r="J12" s="15"/>
      <c r="K12" s="27"/>
      <c r="L12" s="66">
        <v>54.21</v>
      </c>
      <c r="M12" s="66">
        <v>54.21</v>
      </c>
      <c r="N12" s="15">
        <f>M12/L12*100</f>
        <v>100</v>
      </c>
      <c r="O12" s="53" t="s">
        <v>36</v>
      </c>
      <c r="P12" s="54"/>
      <c r="Q12" s="55"/>
      <c r="R12" s="43">
        <v>5.3</v>
      </c>
      <c r="S12" s="17">
        <v>5.3</v>
      </c>
      <c r="T12" s="27">
        <f t="shared" si="23"/>
        <v>100</v>
      </c>
      <c r="U12" s="18">
        <v>63.3</v>
      </c>
      <c r="V12" s="66">
        <v>63.3</v>
      </c>
      <c r="W12" s="15">
        <f t="shared" si="2"/>
        <v>100</v>
      </c>
      <c r="X12" s="33"/>
      <c r="Y12" s="33"/>
      <c r="Z12" s="15"/>
      <c r="AA12" s="66">
        <v>236.4</v>
      </c>
      <c r="AB12" s="66">
        <v>208.34923</v>
      </c>
      <c r="AC12" s="15">
        <f t="shared" si="27"/>
        <v>88.13419204737733</v>
      </c>
      <c r="AD12" s="66">
        <v>79.2271</v>
      </c>
      <c r="AE12" s="66">
        <v>16.749</v>
      </c>
      <c r="AF12" s="15">
        <f t="shared" si="24"/>
        <v>21.140493593732447</v>
      </c>
      <c r="AG12" s="53" t="s">
        <v>36</v>
      </c>
      <c r="AH12" s="58"/>
      <c r="AI12" s="59"/>
      <c r="AJ12" s="68">
        <v>794.4605</v>
      </c>
      <c r="AK12" s="66">
        <v>309.07679</v>
      </c>
      <c r="AL12" s="15">
        <f t="shared" si="3"/>
        <v>38.903984527865134</v>
      </c>
      <c r="AM12" s="66">
        <v>982.861</v>
      </c>
      <c r="AN12" s="66">
        <v>197.73263</v>
      </c>
      <c r="AO12" s="15">
        <f t="shared" si="25"/>
        <v>20.118066542471418</v>
      </c>
      <c r="AP12" s="28">
        <v>21.12</v>
      </c>
      <c r="AQ12" s="28">
        <v>14.12</v>
      </c>
      <c r="AR12" s="15">
        <f t="shared" si="28"/>
        <v>66.8560606060606</v>
      </c>
      <c r="AS12" s="36"/>
      <c r="AT12" s="72"/>
      <c r="AU12" s="15"/>
      <c r="AV12" s="9"/>
      <c r="AW12" s="53" t="s">
        <v>36</v>
      </c>
      <c r="AX12" s="62"/>
      <c r="AY12" s="63"/>
      <c r="AZ12" s="66">
        <v>1159.9555</v>
      </c>
      <c r="BA12" s="66">
        <v>1159.9555</v>
      </c>
      <c r="BB12" s="15">
        <f t="shared" si="4"/>
        <v>100</v>
      </c>
      <c r="BC12" s="66">
        <f t="shared" si="5"/>
        <v>4924.529100000001</v>
      </c>
      <c r="BD12" s="66">
        <f t="shared" si="6"/>
        <v>3340.68684</v>
      </c>
      <c r="BE12" s="33" t="s">
        <v>79</v>
      </c>
      <c r="BF12" s="9"/>
      <c r="BG12" s="15"/>
      <c r="BH12" s="73">
        <f t="shared" si="8"/>
        <v>4291.841</v>
      </c>
      <c r="BI12" s="73">
        <f t="shared" si="9"/>
        <v>3631.18273</v>
      </c>
      <c r="BJ12" s="15">
        <f t="shared" si="10"/>
        <v>84.60664619215855</v>
      </c>
      <c r="BK12" s="9">
        <v>2697.541</v>
      </c>
      <c r="BL12" s="64">
        <v>2036.88273</v>
      </c>
      <c r="BM12" s="15">
        <f t="shared" si="11"/>
        <v>75.50887011541252</v>
      </c>
      <c r="BN12" s="33" t="s">
        <v>36</v>
      </c>
      <c r="BO12" s="17">
        <v>1278</v>
      </c>
      <c r="BP12" s="17">
        <v>1278</v>
      </c>
      <c r="BQ12" s="15">
        <f t="shared" si="12"/>
        <v>100</v>
      </c>
      <c r="BR12" s="9"/>
      <c r="BS12" s="9"/>
      <c r="BT12" s="15"/>
      <c r="BU12" s="18">
        <v>68.6</v>
      </c>
      <c r="BV12" s="18">
        <v>68.6</v>
      </c>
      <c r="BW12" s="15">
        <f t="shared" si="13"/>
        <v>100</v>
      </c>
      <c r="BX12" s="18">
        <v>188.7</v>
      </c>
      <c r="BY12" s="18">
        <v>188.7</v>
      </c>
      <c r="BZ12" s="15">
        <f t="shared" si="26"/>
        <v>100</v>
      </c>
      <c r="CA12" s="18">
        <v>59</v>
      </c>
      <c r="CB12" s="18">
        <v>59</v>
      </c>
      <c r="CC12" s="33" t="s">
        <v>36</v>
      </c>
      <c r="CD12" s="17">
        <f t="shared" si="14"/>
        <v>60.9719745535921</v>
      </c>
      <c r="CE12" s="17">
        <f t="shared" si="15"/>
        <v>25.95171993196263</v>
      </c>
      <c r="CF12" s="17">
        <f t="shared" si="16"/>
        <v>38.255606143555795</v>
      </c>
      <c r="CG12" s="17">
        <f t="shared" si="17"/>
        <v>0</v>
      </c>
      <c r="CH12" s="17">
        <f t="shared" si="18"/>
        <v>0</v>
      </c>
      <c r="CI12" s="17">
        <f t="shared" si="19"/>
        <v>1.3930265941569924</v>
      </c>
      <c r="CJ12" s="17">
        <f t="shared" si="20"/>
        <v>2.0534699385351547</v>
      </c>
      <c r="CK12" s="25">
        <f t="shared" si="21"/>
        <v>3.831838459437674</v>
      </c>
      <c r="CL12" s="25">
        <f t="shared" si="22"/>
        <v>5.648539029177605</v>
      </c>
    </row>
    <row r="13" spans="1:90" ht="12.75">
      <c r="A13" s="7" t="s">
        <v>17</v>
      </c>
      <c r="B13" s="8"/>
      <c r="C13" s="18">
        <v>365</v>
      </c>
      <c r="D13" s="66">
        <v>358.96243</v>
      </c>
      <c r="E13" s="15">
        <f t="shared" si="0"/>
        <v>98.3458712328767</v>
      </c>
      <c r="F13" s="66">
        <v>841</v>
      </c>
      <c r="G13" s="66">
        <v>723.73207</v>
      </c>
      <c r="H13" s="15">
        <f t="shared" si="1"/>
        <v>86.05613198573127</v>
      </c>
      <c r="I13" s="15">
        <v>10</v>
      </c>
      <c r="J13" s="15"/>
      <c r="K13" s="27"/>
      <c r="L13" s="66"/>
      <c r="M13" s="66"/>
      <c r="N13" s="27"/>
      <c r="O13" s="53" t="s">
        <v>37</v>
      </c>
      <c r="P13" s="54"/>
      <c r="Q13" s="55"/>
      <c r="R13" s="43">
        <v>2.4</v>
      </c>
      <c r="S13" s="17">
        <v>2.4</v>
      </c>
      <c r="T13" s="27">
        <f t="shared" si="23"/>
        <v>100</v>
      </c>
      <c r="U13" s="18">
        <v>63.3</v>
      </c>
      <c r="V13" s="66">
        <v>63.3</v>
      </c>
      <c r="W13" s="15">
        <f t="shared" si="2"/>
        <v>100</v>
      </c>
      <c r="X13" s="33"/>
      <c r="Y13" s="33"/>
      <c r="Z13" s="15"/>
      <c r="AA13" s="66">
        <v>240</v>
      </c>
      <c r="AB13" s="66">
        <v>225.88258</v>
      </c>
      <c r="AC13" s="15">
        <f t="shared" si="27"/>
        <v>94.11774166666666</v>
      </c>
      <c r="AD13" s="66">
        <v>29.543</v>
      </c>
      <c r="AE13" s="66">
        <v>21.643</v>
      </c>
      <c r="AF13" s="15">
        <f t="shared" si="24"/>
        <v>73.25931692786786</v>
      </c>
      <c r="AG13" s="53" t="s">
        <v>37</v>
      </c>
      <c r="AH13" s="58"/>
      <c r="AI13" s="59"/>
      <c r="AJ13" s="68">
        <v>359.77146</v>
      </c>
      <c r="AK13" s="66">
        <v>293.095</v>
      </c>
      <c r="AL13" s="15">
        <f t="shared" si="3"/>
        <v>81.4669957422415</v>
      </c>
      <c r="AM13" s="66">
        <v>440.593</v>
      </c>
      <c r="AN13" s="66">
        <v>223.48596</v>
      </c>
      <c r="AO13" s="15">
        <f t="shared" si="25"/>
        <v>50.72390165072981</v>
      </c>
      <c r="AP13" s="28">
        <v>0.98</v>
      </c>
      <c r="AQ13" s="28">
        <v>0.98</v>
      </c>
      <c r="AR13" s="15">
        <f t="shared" si="28"/>
        <v>100</v>
      </c>
      <c r="AS13" s="34"/>
      <c r="AT13" s="71"/>
      <c r="AU13" s="15"/>
      <c r="AV13" s="9"/>
      <c r="AW13" s="53" t="s">
        <v>37</v>
      </c>
      <c r="AX13" s="62"/>
      <c r="AY13" s="63"/>
      <c r="AZ13" s="66">
        <v>1078.091</v>
      </c>
      <c r="BA13" s="66">
        <v>1078.091</v>
      </c>
      <c r="BB13" s="15">
        <f t="shared" si="4"/>
        <v>100</v>
      </c>
      <c r="BC13" s="66">
        <f t="shared" si="5"/>
        <v>3430.6784599999996</v>
      </c>
      <c r="BD13" s="66">
        <f t="shared" si="6"/>
        <v>2991.57204</v>
      </c>
      <c r="BE13" s="15">
        <f t="shared" si="7"/>
        <v>87.20059530149031</v>
      </c>
      <c r="BF13" s="9"/>
      <c r="BG13" s="15"/>
      <c r="BH13" s="73">
        <f t="shared" si="8"/>
        <v>3261.513</v>
      </c>
      <c r="BI13" s="73">
        <f t="shared" si="9"/>
        <v>2956.0358899999997</v>
      </c>
      <c r="BJ13" s="15">
        <f t="shared" si="10"/>
        <v>90.63388341545779</v>
      </c>
      <c r="BK13" s="9">
        <v>1193.913</v>
      </c>
      <c r="BL13" s="64">
        <v>888.43589</v>
      </c>
      <c r="BM13" s="15">
        <f t="shared" si="11"/>
        <v>74.41378810683861</v>
      </c>
      <c r="BN13" s="33" t="s">
        <v>37</v>
      </c>
      <c r="BO13" s="17">
        <v>1843.5</v>
      </c>
      <c r="BP13" s="17">
        <v>1843.5</v>
      </c>
      <c r="BQ13" s="15">
        <f t="shared" si="12"/>
        <v>100</v>
      </c>
      <c r="BR13" s="9"/>
      <c r="BS13" s="9"/>
      <c r="BT13" s="15"/>
      <c r="BU13" s="18">
        <v>65.7</v>
      </c>
      <c r="BV13" s="18">
        <v>65.7</v>
      </c>
      <c r="BW13" s="15">
        <f t="shared" si="13"/>
        <v>100</v>
      </c>
      <c r="BX13" s="18">
        <v>88.4</v>
      </c>
      <c r="BY13" s="18">
        <v>88.4</v>
      </c>
      <c r="BZ13" s="15">
        <f t="shared" si="26"/>
        <v>100</v>
      </c>
      <c r="CA13" s="18">
        <v>70</v>
      </c>
      <c r="CB13" s="18">
        <v>70</v>
      </c>
      <c r="CC13" s="33" t="s">
        <v>37</v>
      </c>
      <c r="CD13" s="17">
        <f t="shared" si="14"/>
        <v>29.697960741737646</v>
      </c>
      <c r="CE13" s="17">
        <f t="shared" si="15"/>
        <v>53.73572666439863</v>
      </c>
      <c r="CF13" s="17">
        <f t="shared" si="16"/>
        <v>61.623119060840004</v>
      </c>
      <c r="CG13" s="17">
        <f t="shared" si="17"/>
        <v>0</v>
      </c>
      <c r="CH13" s="17">
        <f t="shared" si="18"/>
        <v>0</v>
      </c>
      <c r="CI13" s="17">
        <f t="shared" si="19"/>
        <v>1.915073090236501</v>
      </c>
      <c r="CJ13" s="17">
        <f t="shared" si="20"/>
        <v>2.1961697435840457</v>
      </c>
      <c r="CK13" s="25">
        <f t="shared" si="21"/>
        <v>2.5767497896028417</v>
      </c>
      <c r="CL13" s="25">
        <f t="shared" si="22"/>
        <v>2.954968117699081</v>
      </c>
    </row>
    <row r="14" spans="1:90" ht="12.75">
      <c r="A14" s="5" t="s">
        <v>18</v>
      </c>
      <c r="B14" s="6"/>
      <c r="C14" s="18">
        <v>373.81</v>
      </c>
      <c r="D14" s="66">
        <v>373.76178</v>
      </c>
      <c r="E14" s="15">
        <f t="shared" si="0"/>
        <v>99.98710039859822</v>
      </c>
      <c r="F14" s="66">
        <v>679.2</v>
      </c>
      <c r="G14" s="66">
        <v>657.87632</v>
      </c>
      <c r="H14" s="15">
        <f t="shared" si="1"/>
        <v>96.8604711425206</v>
      </c>
      <c r="I14" s="15"/>
      <c r="J14" s="15"/>
      <c r="K14" s="27"/>
      <c r="L14" s="66"/>
      <c r="M14" s="66"/>
      <c r="N14" s="27"/>
      <c r="O14" s="53" t="s">
        <v>38</v>
      </c>
      <c r="P14" s="54"/>
      <c r="Q14" s="55"/>
      <c r="R14" s="43">
        <v>6.1</v>
      </c>
      <c r="S14" s="17">
        <v>6.1</v>
      </c>
      <c r="T14" s="27">
        <f t="shared" si="23"/>
        <v>100</v>
      </c>
      <c r="U14" s="18">
        <v>63.3</v>
      </c>
      <c r="V14" s="66">
        <v>63.3</v>
      </c>
      <c r="W14" s="15">
        <f t="shared" si="2"/>
        <v>100</v>
      </c>
      <c r="X14" s="33"/>
      <c r="Y14" s="33"/>
      <c r="Z14" s="15"/>
      <c r="AA14" s="66">
        <v>173.41</v>
      </c>
      <c r="AB14" s="66">
        <v>173.29474</v>
      </c>
      <c r="AC14" s="15">
        <f t="shared" si="27"/>
        <v>99.9335332449109</v>
      </c>
      <c r="AD14" s="66">
        <v>32.9271</v>
      </c>
      <c r="AE14" s="66">
        <v>32.9271</v>
      </c>
      <c r="AF14" s="15">
        <f t="shared" si="24"/>
        <v>100</v>
      </c>
      <c r="AG14" s="53" t="s">
        <v>38</v>
      </c>
      <c r="AH14" s="58"/>
      <c r="AI14" s="59"/>
      <c r="AJ14" s="68">
        <v>119.50331</v>
      </c>
      <c r="AK14" s="66">
        <v>75.9676</v>
      </c>
      <c r="AL14" s="15">
        <f t="shared" si="3"/>
        <v>63.569452595078744</v>
      </c>
      <c r="AM14" s="66">
        <v>1056.293</v>
      </c>
      <c r="AN14" s="66">
        <v>708.86384</v>
      </c>
      <c r="AO14" s="15">
        <f t="shared" si="25"/>
        <v>67.10863747085327</v>
      </c>
      <c r="AP14" s="28">
        <v>1.345</v>
      </c>
      <c r="AQ14" s="28">
        <v>1.345</v>
      </c>
      <c r="AR14" s="15">
        <f t="shared" si="28"/>
        <v>100</v>
      </c>
      <c r="AS14" s="36"/>
      <c r="AT14" s="72"/>
      <c r="AU14" s="15"/>
      <c r="AV14" s="9"/>
      <c r="AW14" s="53" t="s">
        <v>38</v>
      </c>
      <c r="AX14" s="62"/>
      <c r="AY14" s="63"/>
      <c r="AZ14" s="66">
        <v>1216.406</v>
      </c>
      <c r="BA14" s="66">
        <v>1216.406</v>
      </c>
      <c r="BB14" s="15">
        <f t="shared" si="4"/>
        <v>100</v>
      </c>
      <c r="BC14" s="66">
        <f t="shared" si="5"/>
        <v>3722.2944099999995</v>
      </c>
      <c r="BD14" s="66">
        <f t="shared" si="6"/>
        <v>3309.842379999999</v>
      </c>
      <c r="BE14" s="15">
        <f t="shared" si="7"/>
        <v>88.91941408793615</v>
      </c>
      <c r="BF14" s="9"/>
      <c r="BG14" s="15"/>
      <c r="BH14" s="73">
        <f t="shared" si="8"/>
        <v>3408.873</v>
      </c>
      <c r="BI14" s="73">
        <f t="shared" si="9"/>
        <v>3260.10384</v>
      </c>
      <c r="BJ14" s="15">
        <f t="shared" si="10"/>
        <v>95.6358256819776</v>
      </c>
      <c r="BK14" s="9">
        <v>1626.173</v>
      </c>
      <c r="BL14" s="64">
        <v>1477.40384</v>
      </c>
      <c r="BM14" s="15">
        <f t="shared" si="11"/>
        <v>90.85157852208836</v>
      </c>
      <c r="BN14" s="33" t="s">
        <v>38</v>
      </c>
      <c r="BO14" s="17">
        <v>1466.5</v>
      </c>
      <c r="BP14" s="17">
        <v>1466.5</v>
      </c>
      <c r="BQ14" s="15">
        <f t="shared" si="12"/>
        <v>100</v>
      </c>
      <c r="BR14" s="9"/>
      <c r="BS14" s="9"/>
      <c r="BT14" s="15"/>
      <c r="BU14" s="18">
        <v>78.4</v>
      </c>
      <c r="BV14" s="18">
        <v>78.4</v>
      </c>
      <c r="BW14" s="15">
        <f t="shared" si="13"/>
        <v>100</v>
      </c>
      <c r="BX14" s="18">
        <v>197.8</v>
      </c>
      <c r="BY14" s="18">
        <v>197.8</v>
      </c>
      <c r="BZ14" s="15">
        <f t="shared" si="26"/>
        <v>100</v>
      </c>
      <c r="CA14" s="18">
        <v>40</v>
      </c>
      <c r="CB14" s="18">
        <v>40</v>
      </c>
      <c r="CC14" s="33" t="s">
        <v>38</v>
      </c>
      <c r="CD14" s="17">
        <f t="shared" si="14"/>
        <v>44.636682668858704</v>
      </c>
      <c r="CE14" s="17">
        <f t="shared" si="15"/>
        <v>39.39774339343567</v>
      </c>
      <c r="CF14" s="17">
        <f t="shared" si="16"/>
        <v>44.307245833259294</v>
      </c>
      <c r="CG14" s="17">
        <f t="shared" si="17"/>
        <v>0</v>
      </c>
      <c r="CH14" s="17">
        <f t="shared" si="18"/>
        <v>0</v>
      </c>
      <c r="CI14" s="17">
        <f t="shared" si="19"/>
        <v>2.1062278091001407</v>
      </c>
      <c r="CJ14" s="17">
        <f t="shared" si="20"/>
        <v>2.3686928560024065</v>
      </c>
      <c r="CK14" s="25">
        <f t="shared" si="21"/>
        <v>5.313926793877651</v>
      </c>
      <c r="CL14" s="25">
        <f t="shared" si="22"/>
        <v>5.976115394353011</v>
      </c>
    </row>
    <row r="15" spans="1:90" ht="12.75">
      <c r="A15" s="7" t="s">
        <v>19</v>
      </c>
      <c r="B15" s="8"/>
      <c r="C15" s="18">
        <v>361.27167</v>
      </c>
      <c r="D15" s="66">
        <v>361.27167</v>
      </c>
      <c r="E15" s="15">
        <f t="shared" si="0"/>
        <v>100</v>
      </c>
      <c r="F15" s="66">
        <v>753.12555</v>
      </c>
      <c r="G15" s="66">
        <v>720.38288</v>
      </c>
      <c r="H15" s="15">
        <f t="shared" si="1"/>
        <v>95.65242873515578</v>
      </c>
      <c r="I15" s="15"/>
      <c r="J15" s="15"/>
      <c r="K15" s="27"/>
      <c r="L15" s="66">
        <v>8</v>
      </c>
      <c r="M15" s="66">
        <v>7</v>
      </c>
      <c r="N15" s="15">
        <f>M15/L15*100</f>
        <v>87.5</v>
      </c>
      <c r="O15" s="53" t="s">
        <v>39</v>
      </c>
      <c r="P15" s="54"/>
      <c r="Q15" s="55"/>
      <c r="R15" s="43">
        <v>0.9</v>
      </c>
      <c r="S15" s="17">
        <v>0.9</v>
      </c>
      <c r="T15" s="27">
        <f t="shared" si="23"/>
        <v>100</v>
      </c>
      <c r="U15" s="18">
        <v>63.3</v>
      </c>
      <c r="V15" s="66">
        <v>63.3</v>
      </c>
      <c r="W15" s="15">
        <f t="shared" si="2"/>
        <v>100</v>
      </c>
      <c r="X15" s="33"/>
      <c r="Y15" s="33"/>
      <c r="Z15" s="15"/>
      <c r="AA15" s="66">
        <v>209.582</v>
      </c>
      <c r="AB15" s="66">
        <v>209.582</v>
      </c>
      <c r="AC15" s="15">
        <f t="shared" si="27"/>
        <v>100</v>
      </c>
      <c r="AD15" s="66">
        <v>50.08579</v>
      </c>
      <c r="AE15" s="66">
        <v>38.0716</v>
      </c>
      <c r="AF15" s="15">
        <f t="shared" si="24"/>
        <v>76.01277727674855</v>
      </c>
      <c r="AG15" s="53" t="s">
        <v>39</v>
      </c>
      <c r="AH15" s="58"/>
      <c r="AI15" s="59"/>
      <c r="AJ15" s="68">
        <v>193.78062</v>
      </c>
      <c r="AK15" s="66">
        <v>177.11257</v>
      </c>
      <c r="AL15" s="15">
        <v>180.5</v>
      </c>
      <c r="AM15" s="66">
        <v>338.918</v>
      </c>
      <c r="AN15" s="66">
        <v>263.29306</v>
      </c>
      <c r="AO15" s="15">
        <f t="shared" si="25"/>
        <v>77.68636071262077</v>
      </c>
      <c r="AP15" s="28">
        <v>25.915</v>
      </c>
      <c r="AQ15" s="28">
        <v>24.964</v>
      </c>
      <c r="AR15" s="15">
        <f t="shared" si="28"/>
        <v>96.33031063090873</v>
      </c>
      <c r="AS15" s="34"/>
      <c r="AT15" s="71"/>
      <c r="AU15" s="15"/>
      <c r="AV15" s="9"/>
      <c r="AW15" s="53" t="s">
        <v>39</v>
      </c>
      <c r="AX15" s="62"/>
      <c r="AY15" s="63"/>
      <c r="AZ15" s="66">
        <v>1063.5035</v>
      </c>
      <c r="BA15" s="66">
        <v>943.5035</v>
      </c>
      <c r="BB15" s="15">
        <f t="shared" si="4"/>
        <v>88.7165392497533</v>
      </c>
      <c r="BC15" s="66">
        <f t="shared" si="5"/>
        <v>3068.38213</v>
      </c>
      <c r="BD15" s="66">
        <f t="shared" si="6"/>
        <v>2809.38128</v>
      </c>
      <c r="BE15" s="15">
        <f t="shared" si="7"/>
        <v>91.55904189808328</v>
      </c>
      <c r="BF15" s="9"/>
      <c r="BG15" s="15"/>
      <c r="BH15" s="73">
        <f t="shared" si="8"/>
        <v>2940.1079999999993</v>
      </c>
      <c r="BI15" s="73">
        <f t="shared" si="9"/>
        <v>2745.2827999999995</v>
      </c>
      <c r="BJ15" s="15">
        <f t="shared" si="10"/>
        <v>93.3735359381356</v>
      </c>
      <c r="BK15" s="9">
        <v>856.108</v>
      </c>
      <c r="BL15" s="64">
        <v>661.2828</v>
      </c>
      <c r="BM15" s="15">
        <f t="shared" si="11"/>
        <v>77.24291794960449</v>
      </c>
      <c r="BN15" s="33" t="s">
        <v>39</v>
      </c>
      <c r="BO15" s="17">
        <v>1820.1</v>
      </c>
      <c r="BP15" s="17">
        <v>1820.1</v>
      </c>
      <c r="BQ15" s="15">
        <f t="shared" si="12"/>
        <v>100</v>
      </c>
      <c r="BR15" s="9"/>
      <c r="BS15" s="9"/>
      <c r="BT15" s="15"/>
      <c r="BU15" s="18">
        <v>64.2</v>
      </c>
      <c r="BV15" s="18">
        <v>64.2</v>
      </c>
      <c r="BW15" s="15">
        <f t="shared" si="13"/>
        <v>100</v>
      </c>
      <c r="BX15" s="18">
        <v>109.7</v>
      </c>
      <c r="BY15" s="18">
        <v>109.7</v>
      </c>
      <c r="BZ15" s="15">
        <f t="shared" si="26"/>
        <v>100</v>
      </c>
      <c r="CA15" s="18">
        <v>90</v>
      </c>
      <c r="CB15" s="18">
        <v>90</v>
      </c>
      <c r="CC15" s="33" t="s">
        <v>39</v>
      </c>
      <c r="CD15" s="17">
        <f t="shared" si="14"/>
        <v>23.538378528670197</v>
      </c>
      <c r="CE15" s="17">
        <f t="shared" si="15"/>
        <v>59.31790510069226</v>
      </c>
      <c r="CF15" s="17">
        <f t="shared" si="16"/>
        <v>64.78650701338765</v>
      </c>
      <c r="CG15" s="17">
        <f t="shared" si="17"/>
        <v>0</v>
      </c>
      <c r="CH15" s="17">
        <f t="shared" si="18"/>
        <v>0</v>
      </c>
      <c r="CI15" s="17">
        <f t="shared" si="19"/>
        <v>2.0923078443296763</v>
      </c>
      <c r="CJ15" s="17">
        <f t="shared" si="20"/>
        <v>2.285200675929613</v>
      </c>
      <c r="CK15" s="25">
        <f t="shared" si="21"/>
        <v>3.5751739956848203</v>
      </c>
      <c r="CL15" s="25">
        <f t="shared" si="22"/>
        <v>3.904774363699042</v>
      </c>
    </row>
    <row r="16" spans="1:90" ht="12.75">
      <c r="A16" s="5" t="s">
        <v>20</v>
      </c>
      <c r="B16" s="6"/>
      <c r="C16" s="18">
        <v>360</v>
      </c>
      <c r="D16" s="66">
        <v>345.15196</v>
      </c>
      <c r="E16" s="15">
        <f t="shared" si="0"/>
        <v>95.87554444444444</v>
      </c>
      <c r="F16" s="66">
        <v>911.60464</v>
      </c>
      <c r="G16" s="66">
        <v>805.48021</v>
      </c>
      <c r="H16" s="15">
        <f t="shared" si="1"/>
        <v>88.35850265088602</v>
      </c>
      <c r="I16" s="15">
        <v>15</v>
      </c>
      <c r="J16" s="15"/>
      <c r="K16" s="27"/>
      <c r="L16" s="66">
        <v>100.743</v>
      </c>
      <c r="M16" s="66">
        <v>100.743</v>
      </c>
      <c r="N16" s="15">
        <f>M16/L16*100</f>
        <v>100</v>
      </c>
      <c r="O16" s="53" t="s">
        <v>40</v>
      </c>
      <c r="P16" s="54"/>
      <c r="Q16" s="55"/>
      <c r="R16" s="43">
        <v>2.5</v>
      </c>
      <c r="S16" s="17">
        <v>2.5</v>
      </c>
      <c r="T16" s="27">
        <f t="shared" si="23"/>
        <v>100</v>
      </c>
      <c r="U16" s="18">
        <v>63.3</v>
      </c>
      <c r="V16" s="66">
        <v>63.3</v>
      </c>
      <c r="W16" s="15">
        <f t="shared" si="2"/>
        <v>100</v>
      </c>
      <c r="X16" s="33"/>
      <c r="Y16" s="33"/>
      <c r="Z16" s="15"/>
      <c r="AA16" s="66">
        <v>174</v>
      </c>
      <c r="AB16" s="66">
        <v>159.29691</v>
      </c>
      <c r="AC16" s="15">
        <f t="shared" si="27"/>
        <v>91.54994827586206</v>
      </c>
      <c r="AD16" s="66">
        <v>10.536</v>
      </c>
      <c r="AE16" s="66">
        <v>10.536</v>
      </c>
      <c r="AF16" s="15">
        <f t="shared" si="24"/>
        <v>100</v>
      </c>
      <c r="AG16" s="53" t="s">
        <v>40</v>
      </c>
      <c r="AH16" s="58"/>
      <c r="AI16" s="59"/>
      <c r="AJ16" s="68">
        <v>181.5495</v>
      </c>
      <c r="AK16" s="66">
        <v>157.87107</v>
      </c>
      <c r="AL16" s="15">
        <f t="shared" si="3"/>
        <v>86.95759007873886</v>
      </c>
      <c r="AM16" s="66">
        <v>282.431</v>
      </c>
      <c r="AN16" s="66">
        <v>103.36322</v>
      </c>
      <c r="AO16" s="15">
        <f t="shared" si="25"/>
        <v>36.59768934713258</v>
      </c>
      <c r="AP16" s="28">
        <v>0.975</v>
      </c>
      <c r="AQ16" s="28">
        <v>0.975</v>
      </c>
      <c r="AR16" s="15">
        <f t="shared" si="28"/>
        <v>100</v>
      </c>
      <c r="AS16" s="36"/>
      <c r="AT16" s="72"/>
      <c r="AU16" s="15"/>
      <c r="AV16" s="9"/>
      <c r="AW16" s="53" t="s">
        <v>40</v>
      </c>
      <c r="AX16" s="62"/>
      <c r="AY16" s="63"/>
      <c r="AZ16" s="66">
        <v>1026.1595</v>
      </c>
      <c r="BA16" s="66">
        <v>702.5495</v>
      </c>
      <c r="BB16" s="15">
        <f t="shared" si="4"/>
        <v>68.46396685895321</v>
      </c>
      <c r="BC16" s="66">
        <f t="shared" si="5"/>
        <v>3128.79864</v>
      </c>
      <c r="BD16" s="66">
        <f t="shared" si="6"/>
        <v>2451.76687</v>
      </c>
      <c r="BE16" s="15">
        <f t="shared" si="7"/>
        <v>78.36128661830408</v>
      </c>
      <c r="BF16" s="9"/>
      <c r="BG16" s="15"/>
      <c r="BH16" s="73">
        <f t="shared" si="8"/>
        <v>3072.744</v>
      </c>
      <c r="BI16" s="73">
        <f t="shared" si="9"/>
        <v>2525.4388</v>
      </c>
      <c r="BJ16" s="15">
        <f t="shared" si="10"/>
        <v>82.18838927030693</v>
      </c>
      <c r="BK16" s="9">
        <v>1493.044</v>
      </c>
      <c r="BL16" s="64">
        <v>945.7388</v>
      </c>
      <c r="BM16" s="15">
        <f t="shared" si="11"/>
        <v>63.34299591974516</v>
      </c>
      <c r="BN16" s="33" t="s">
        <v>40</v>
      </c>
      <c r="BO16" s="17">
        <v>1393.2</v>
      </c>
      <c r="BP16" s="17">
        <v>1393.2</v>
      </c>
      <c r="BQ16" s="15">
        <f t="shared" si="12"/>
        <v>100</v>
      </c>
      <c r="BR16" s="9"/>
      <c r="BS16" s="9"/>
      <c r="BT16" s="15"/>
      <c r="BU16" s="18">
        <v>65.8</v>
      </c>
      <c r="BV16" s="18">
        <v>65.8</v>
      </c>
      <c r="BW16" s="15">
        <f t="shared" si="13"/>
        <v>100</v>
      </c>
      <c r="BX16" s="18">
        <v>66.7</v>
      </c>
      <c r="BY16" s="18">
        <v>66.7</v>
      </c>
      <c r="BZ16" s="15">
        <f t="shared" si="26"/>
        <v>100</v>
      </c>
      <c r="CA16" s="18">
        <v>54</v>
      </c>
      <c r="CB16" s="18">
        <v>54</v>
      </c>
      <c r="CC16" s="33" t="s">
        <v>40</v>
      </c>
      <c r="CD16" s="17">
        <f t="shared" si="14"/>
        <v>38.573765375987804</v>
      </c>
      <c r="CE16" s="17">
        <f t="shared" si="15"/>
        <v>44.52827299873795</v>
      </c>
      <c r="CF16" s="17">
        <f t="shared" si="16"/>
        <v>56.824326042059624</v>
      </c>
      <c r="CG16" s="17">
        <f t="shared" si="17"/>
        <v>0</v>
      </c>
      <c r="CH16" s="17">
        <f t="shared" si="18"/>
        <v>0</v>
      </c>
      <c r="CI16" s="17">
        <f t="shared" si="19"/>
        <v>2.1030436142097018</v>
      </c>
      <c r="CJ16" s="17">
        <f t="shared" si="20"/>
        <v>2.6837788211078974</v>
      </c>
      <c r="CK16" s="25">
        <f t="shared" si="21"/>
        <v>2.1318086484466128</v>
      </c>
      <c r="CL16" s="25">
        <f t="shared" si="22"/>
        <v>2.720487042065301</v>
      </c>
    </row>
    <row r="17" spans="1:90" ht="12.75">
      <c r="A17" s="7" t="s">
        <v>21</v>
      </c>
      <c r="B17" s="8"/>
      <c r="C17" s="18">
        <v>455</v>
      </c>
      <c r="D17" s="66">
        <v>454.98326</v>
      </c>
      <c r="E17" s="15">
        <f t="shared" si="0"/>
        <v>99.99632087912087</v>
      </c>
      <c r="F17" s="66">
        <v>1393</v>
      </c>
      <c r="G17" s="66">
        <v>1233.68467</v>
      </c>
      <c r="H17" s="15">
        <f t="shared" si="1"/>
        <v>88.56314931801867</v>
      </c>
      <c r="I17" s="15"/>
      <c r="J17" s="15"/>
      <c r="K17" s="27"/>
      <c r="L17" s="66"/>
      <c r="M17" s="66"/>
      <c r="N17" s="27"/>
      <c r="O17" s="53" t="s">
        <v>41</v>
      </c>
      <c r="P17" s="54"/>
      <c r="Q17" s="55"/>
      <c r="R17" s="43">
        <v>8.6</v>
      </c>
      <c r="S17" s="17">
        <v>8.6</v>
      </c>
      <c r="T17" s="27">
        <f t="shared" si="23"/>
        <v>100</v>
      </c>
      <c r="U17" s="18">
        <v>158.2</v>
      </c>
      <c r="V17" s="66">
        <v>158.2</v>
      </c>
      <c r="W17" s="15">
        <f t="shared" si="2"/>
        <v>100</v>
      </c>
      <c r="X17" s="33"/>
      <c r="Y17" s="33"/>
      <c r="Z17" s="15"/>
      <c r="AA17" s="66">
        <v>226</v>
      </c>
      <c r="AB17" s="66">
        <v>225.24024</v>
      </c>
      <c r="AC17" s="15">
        <f t="shared" si="27"/>
        <v>99.66382300884956</v>
      </c>
      <c r="AD17" s="66">
        <v>99.5354</v>
      </c>
      <c r="AE17" s="66">
        <v>99.5354</v>
      </c>
      <c r="AF17" s="15">
        <f t="shared" si="24"/>
        <v>100</v>
      </c>
      <c r="AG17" s="53" t="s">
        <v>41</v>
      </c>
      <c r="AH17" s="58"/>
      <c r="AI17" s="59"/>
      <c r="AJ17" s="68">
        <v>1013.47423</v>
      </c>
      <c r="AK17" s="66">
        <v>674.36118</v>
      </c>
      <c r="AL17" s="15">
        <f t="shared" si="3"/>
        <v>66.53954881516819</v>
      </c>
      <c r="AM17" s="66">
        <v>1773.668</v>
      </c>
      <c r="AN17" s="66">
        <v>1154.11911</v>
      </c>
      <c r="AO17" s="15">
        <f t="shared" si="25"/>
        <v>65.06962464226676</v>
      </c>
      <c r="AP17" s="28">
        <v>1.53</v>
      </c>
      <c r="AQ17" s="28">
        <v>1.53</v>
      </c>
      <c r="AR17" s="15">
        <f t="shared" si="28"/>
        <v>100</v>
      </c>
      <c r="AS17" s="34"/>
      <c r="AT17" s="71"/>
      <c r="AU17" s="15"/>
      <c r="AV17" s="9"/>
      <c r="AW17" s="53" t="s">
        <v>41</v>
      </c>
      <c r="AX17" s="62"/>
      <c r="AY17" s="63"/>
      <c r="AZ17" s="66">
        <v>2446.121</v>
      </c>
      <c r="BA17" s="66">
        <v>2446.121</v>
      </c>
      <c r="BB17" s="15">
        <f t="shared" si="4"/>
        <v>100</v>
      </c>
      <c r="BC17" s="66">
        <f t="shared" si="5"/>
        <v>7575.128629999999</v>
      </c>
      <c r="BD17" s="66">
        <f t="shared" si="6"/>
        <v>6456.37486</v>
      </c>
      <c r="BE17" s="15">
        <f t="shared" si="7"/>
        <v>85.23122411982065</v>
      </c>
      <c r="BF17" s="9"/>
      <c r="BG17" s="15"/>
      <c r="BH17" s="73">
        <f t="shared" si="8"/>
        <v>7061.168000000001</v>
      </c>
      <c r="BI17" s="73">
        <f t="shared" si="9"/>
        <v>6632.50413</v>
      </c>
      <c r="BJ17" s="15">
        <f t="shared" si="10"/>
        <v>93.92927813075683</v>
      </c>
      <c r="BK17" s="9">
        <v>2956.868</v>
      </c>
      <c r="BL17" s="64">
        <v>2528.20413</v>
      </c>
      <c r="BM17" s="15">
        <f t="shared" si="11"/>
        <v>85.50277286642488</v>
      </c>
      <c r="BN17" s="33" t="s">
        <v>41</v>
      </c>
      <c r="BO17" s="17">
        <v>3683.4</v>
      </c>
      <c r="BP17" s="17">
        <v>3683.4</v>
      </c>
      <c r="BQ17" s="15">
        <f t="shared" si="12"/>
        <v>100</v>
      </c>
      <c r="BR17" s="9"/>
      <c r="BS17" s="9"/>
      <c r="BT17" s="15"/>
      <c r="BU17" s="18">
        <v>166.8</v>
      </c>
      <c r="BV17" s="18">
        <v>166.8</v>
      </c>
      <c r="BW17" s="15">
        <f t="shared" si="13"/>
        <v>100</v>
      </c>
      <c r="BX17" s="18">
        <v>139.1</v>
      </c>
      <c r="BY17" s="18">
        <v>139.1</v>
      </c>
      <c r="BZ17" s="15">
        <f t="shared" si="26"/>
        <v>100</v>
      </c>
      <c r="CA17" s="18">
        <v>115</v>
      </c>
      <c r="CB17" s="18">
        <v>115</v>
      </c>
      <c r="CC17" s="33" t="s">
        <v>41</v>
      </c>
      <c r="CD17" s="17">
        <f t="shared" si="14"/>
        <v>39.1582611732058</v>
      </c>
      <c r="CE17" s="17">
        <f t="shared" si="15"/>
        <v>48.624916881444435</v>
      </c>
      <c r="CF17" s="17">
        <f t="shared" si="16"/>
        <v>57.050590770685204</v>
      </c>
      <c r="CG17" s="17">
        <f t="shared" si="17"/>
        <v>0</v>
      </c>
      <c r="CH17" s="17">
        <f t="shared" si="18"/>
        <v>0</v>
      </c>
      <c r="CI17" s="17">
        <f t="shared" si="19"/>
        <v>2.201942807141481</v>
      </c>
      <c r="CJ17" s="17">
        <f t="shared" si="20"/>
        <v>2.583493115206139</v>
      </c>
      <c r="CK17" s="25">
        <f t="shared" si="21"/>
        <v>1.8362724488811752</v>
      </c>
      <c r="CL17" s="25">
        <f t="shared" si="22"/>
        <v>2.1544597861221457</v>
      </c>
    </row>
    <row r="18" spans="1:90" ht="12.75">
      <c r="A18" s="5" t="s">
        <v>22</v>
      </c>
      <c r="B18" s="6"/>
      <c r="C18" s="18">
        <v>368</v>
      </c>
      <c r="D18" s="66">
        <v>362.46572</v>
      </c>
      <c r="E18" s="15">
        <f t="shared" si="0"/>
        <v>98.49611956521738</v>
      </c>
      <c r="F18" s="66">
        <v>790.53159</v>
      </c>
      <c r="G18" s="66">
        <v>766.26201</v>
      </c>
      <c r="H18" s="15">
        <f t="shared" si="1"/>
        <v>96.92996708708377</v>
      </c>
      <c r="I18" s="15"/>
      <c r="J18" s="15"/>
      <c r="K18" s="27"/>
      <c r="L18" s="66">
        <v>66.74</v>
      </c>
      <c r="M18" s="66">
        <v>66.74</v>
      </c>
      <c r="N18" s="15">
        <f>M18/L18*100</f>
        <v>100</v>
      </c>
      <c r="O18" s="53" t="s">
        <v>42</v>
      </c>
      <c r="P18" s="54"/>
      <c r="Q18" s="55"/>
      <c r="R18" s="43">
        <v>1.7</v>
      </c>
      <c r="S18" s="17">
        <v>1.7</v>
      </c>
      <c r="T18" s="27">
        <f t="shared" si="23"/>
        <v>100</v>
      </c>
      <c r="U18" s="18">
        <v>63.3</v>
      </c>
      <c r="V18" s="66">
        <v>63.3</v>
      </c>
      <c r="W18" s="15">
        <f t="shared" si="2"/>
        <v>100</v>
      </c>
      <c r="X18" s="33"/>
      <c r="Y18" s="33"/>
      <c r="Z18" s="15"/>
      <c r="AA18" s="66">
        <v>95</v>
      </c>
      <c r="AB18" s="66">
        <v>94.95197</v>
      </c>
      <c r="AC18" s="15">
        <f t="shared" si="27"/>
        <v>99.94944210526316</v>
      </c>
      <c r="AD18" s="66">
        <v>2.6804</v>
      </c>
      <c r="AE18" s="66">
        <v>2.6804</v>
      </c>
      <c r="AF18" s="15">
        <f t="shared" si="24"/>
        <v>100</v>
      </c>
      <c r="AG18" s="53" t="s">
        <v>42</v>
      </c>
      <c r="AH18" s="58"/>
      <c r="AI18" s="59"/>
      <c r="AJ18" s="68">
        <v>23</v>
      </c>
      <c r="AK18" s="66">
        <v>23</v>
      </c>
      <c r="AL18" s="15">
        <f t="shared" si="3"/>
        <v>100</v>
      </c>
      <c r="AM18" s="66">
        <v>417.998</v>
      </c>
      <c r="AN18" s="66">
        <v>298.56796</v>
      </c>
      <c r="AO18" s="15">
        <f t="shared" si="25"/>
        <v>71.42808338795881</v>
      </c>
      <c r="AP18" s="28">
        <v>0.295</v>
      </c>
      <c r="AQ18" s="28">
        <v>0.295</v>
      </c>
      <c r="AR18" s="15">
        <f t="shared" si="28"/>
        <v>100</v>
      </c>
      <c r="AS18" s="36"/>
      <c r="AT18" s="72"/>
      <c r="AU18" s="15"/>
      <c r="AV18" s="9"/>
      <c r="AW18" s="53" t="s">
        <v>42</v>
      </c>
      <c r="AX18" s="62"/>
      <c r="AY18" s="63"/>
      <c r="AZ18" s="66">
        <v>561.047</v>
      </c>
      <c r="BA18" s="66">
        <v>98</v>
      </c>
      <c r="BB18" s="15">
        <f t="shared" si="4"/>
        <v>17.467342308220164</v>
      </c>
      <c r="BC18" s="66">
        <f t="shared" si="5"/>
        <v>2390.2919899999997</v>
      </c>
      <c r="BD18" s="66">
        <f t="shared" si="6"/>
        <v>1777.9630600000003</v>
      </c>
      <c r="BE18" s="15">
        <f t="shared" si="7"/>
        <v>74.38267238639746</v>
      </c>
      <c r="BF18" s="9"/>
      <c r="BG18" s="15"/>
      <c r="BH18" s="73">
        <f t="shared" si="8"/>
        <v>2299.0789999999997</v>
      </c>
      <c r="BI18" s="73">
        <f t="shared" si="9"/>
        <v>1742.77135</v>
      </c>
      <c r="BJ18" s="15">
        <f t="shared" si="10"/>
        <v>75.80302155776292</v>
      </c>
      <c r="BK18" s="18">
        <v>1321.879</v>
      </c>
      <c r="BL18" s="64">
        <v>768.51135</v>
      </c>
      <c r="BM18" s="15">
        <f t="shared" si="11"/>
        <v>58.13779854283183</v>
      </c>
      <c r="BN18" s="33" t="s">
        <v>42</v>
      </c>
      <c r="BO18" s="17">
        <v>716.2</v>
      </c>
      <c r="BP18" s="17">
        <v>716.2</v>
      </c>
      <c r="BQ18" s="15">
        <f t="shared" si="12"/>
        <v>100</v>
      </c>
      <c r="BR18" s="9"/>
      <c r="BS18" s="9"/>
      <c r="BT18" s="15"/>
      <c r="BU18" s="18">
        <v>65</v>
      </c>
      <c r="BV18" s="18">
        <v>65</v>
      </c>
      <c r="BW18" s="15">
        <f t="shared" si="13"/>
        <v>100</v>
      </c>
      <c r="BX18" s="18">
        <v>182</v>
      </c>
      <c r="BY18" s="18">
        <v>179.06</v>
      </c>
      <c r="BZ18" s="15">
        <f t="shared" si="26"/>
        <v>98.38461538461539</v>
      </c>
      <c r="CA18" s="18">
        <v>14</v>
      </c>
      <c r="CB18" s="18">
        <v>14</v>
      </c>
      <c r="CC18" s="33" t="s">
        <v>42</v>
      </c>
      <c r="CD18" s="17">
        <f t="shared" si="14"/>
        <v>43.22425855124346</v>
      </c>
      <c r="CE18" s="17">
        <f t="shared" si="15"/>
        <v>29.962866586855778</v>
      </c>
      <c r="CF18" s="17">
        <f t="shared" si="16"/>
        <v>40.28205175421361</v>
      </c>
      <c r="CG18" s="17">
        <f t="shared" si="17"/>
        <v>0</v>
      </c>
      <c r="CH18" s="17">
        <f t="shared" si="18"/>
        <v>0</v>
      </c>
      <c r="CI18" s="17">
        <f t="shared" si="19"/>
        <v>2.719333046838349</v>
      </c>
      <c r="CJ18" s="17">
        <f t="shared" si="20"/>
        <v>3.655868980764988</v>
      </c>
      <c r="CK18" s="25">
        <f t="shared" si="21"/>
        <v>7.614132531147377</v>
      </c>
      <c r="CL18" s="25">
        <f t="shared" si="22"/>
        <v>10.071075379935056</v>
      </c>
    </row>
    <row r="19" spans="1:90" ht="12.75">
      <c r="A19" s="7" t="s">
        <v>23</v>
      </c>
      <c r="B19" s="8"/>
      <c r="C19" s="18">
        <v>360.5</v>
      </c>
      <c r="D19" s="66">
        <v>322.88758</v>
      </c>
      <c r="E19" s="15">
        <f t="shared" si="0"/>
        <v>89.56659639389737</v>
      </c>
      <c r="F19" s="66">
        <v>1164.8</v>
      </c>
      <c r="G19" s="66">
        <v>935.15398</v>
      </c>
      <c r="H19" s="15">
        <f t="shared" si="1"/>
        <v>80.2845106456044</v>
      </c>
      <c r="I19" s="15">
        <v>26</v>
      </c>
      <c r="J19" s="15"/>
      <c r="K19" s="27"/>
      <c r="L19" s="66">
        <v>12</v>
      </c>
      <c r="M19" s="66"/>
      <c r="N19" s="15">
        <f>M19/L19*100</f>
        <v>0</v>
      </c>
      <c r="O19" s="53" t="s">
        <v>43</v>
      </c>
      <c r="P19" s="54"/>
      <c r="Q19" s="55"/>
      <c r="R19" s="43">
        <v>3.9</v>
      </c>
      <c r="S19" s="17">
        <v>3.9</v>
      </c>
      <c r="T19" s="27">
        <f t="shared" si="23"/>
        <v>100</v>
      </c>
      <c r="U19" s="18">
        <v>63.3</v>
      </c>
      <c r="V19" s="66">
        <v>63.3</v>
      </c>
      <c r="W19" s="15">
        <f t="shared" si="2"/>
        <v>100</v>
      </c>
      <c r="X19" s="33"/>
      <c r="Y19" s="33"/>
      <c r="Z19" s="15"/>
      <c r="AA19" s="66">
        <v>283.6</v>
      </c>
      <c r="AB19" s="66">
        <v>261.72421</v>
      </c>
      <c r="AC19" s="15">
        <f t="shared" si="27"/>
        <v>92.2863928067701</v>
      </c>
      <c r="AD19" s="66">
        <v>89.0089</v>
      </c>
      <c r="AE19" s="66">
        <v>41.5089</v>
      </c>
      <c r="AF19" s="15">
        <f t="shared" si="24"/>
        <v>46.63455002814325</v>
      </c>
      <c r="AG19" s="53" t="s">
        <v>43</v>
      </c>
      <c r="AH19" s="58"/>
      <c r="AI19" s="59"/>
      <c r="AJ19" s="68">
        <v>695.46922</v>
      </c>
      <c r="AK19" s="66">
        <v>584.84271</v>
      </c>
      <c r="AL19" s="15">
        <f t="shared" si="3"/>
        <v>84.0932557734187</v>
      </c>
      <c r="AM19" s="66">
        <v>408.269</v>
      </c>
      <c r="AN19" s="66">
        <v>236.7</v>
      </c>
      <c r="AO19" s="15">
        <v>30.5</v>
      </c>
      <c r="AP19" s="28">
        <v>30.54</v>
      </c>
      <c r="AQ19" s="28">
        <v>0.54</v>
      </c>
      <c r="AR19" s="15">
        <f t="shared" si="28"/>
        <v>1.7681728880157173</v>
      </c>
      <c r="AS19" s="34"/>
      <c r="AT19" s="71"/>
      <c r="AU19" s="15"/>
      <c r="AV19" s="9"/>
      <c r="AW19" s="53" t="s">
        <v>43</v>
      </c>
      <c r="AX19" s="62"/>
      <c r="AY19" s="63"/>
      <c r="AZ19" s="66">
        <v>1213.47</v>
      </c>
      <c r="BA19" s="66">
        <v>1213.47</v>
      </c>
      <c r="BB19" s="15">
        <f t="shared" si="4"/>
        <v>100</v>
      </c>
      <c r="BC19" s="66">
        <f t="shared" si="5"/>
        <v>4350.85712</v>
      </c>
      <c r="BD19" s="66">
        <f t="shared" si="6"/>
        <v>3664.02738</v>
      </c>
      <c r="BE19" s="15">
        <f t="shared" si="7"/>
        <v>84.21392104919319</v>
      </c>
      <c r="BF19" s="9"/>
      <c r="BG19" s="15"/>
      <c r="BH19" s="73">
        <f t="shared" si="8"/>
        <v>3510.729</v>
      </c>
      <c r="BI19" s="73">
        <f t="shared" si="9"/>
        <v>3515.11125</v>
      </c>
      <c r="BJ19" s="15">
        <f t="shared" si="10"/>
        <v>100.1248245022615</v>
      </c>
      <c r="BK19" s="18">
        <v>1340.029</v>
      </c>
      <c r="BL19" s="64">
        <v>1344.41125</v>
      </c>
      <c r="BM19" s="15">
        <f t="shared" si="11"/>
        <v>100.32702650465029</v>
      </c>
      <c r="BN19" s="33" t="s">
        <v>43</v>
      </c>
      <c r="BO19" s="17">
        <v>1811.9</v>
      </c>
      <c r="BP19" s="17">
        <v>1811.9</v>
      </c>
      <c r="BQ19" s="15">
        <f t="shared" si="12"/>
        <v>100</v>
      </c>
      <c r="BR19" s="9"/>
      <c r="BS19" s="9"/>
      <c r="BT19" s="15"/>
      <c r="BU19" s="18">
        <v>67.2</v>
      </c>
      <c r="BV19" s="18">
        <v>67.2</v>
      </c>
      <c r="BW19" s="15">
        <f t="shared" si="13"/>
        <v>100</v>
      </c>
      <c r="BX19" s="18">
        <v>147.6</v>
      </c>
      <c r="BY19" s="17">
        <v>147.6</v>
      </c>
      <c r="BZ19" s="15">
        <f t="shared" si="26"/>
        <v>100</v>
      </c>
      <c r="CA19" s="18">
        <v>144</v>
      </c>
      <c r="CB19" s="18">
        <v>144</v>
      </c>
      <c r="CC19" s="33" t="s">
        <v>43</v>
      </c>
      <c r="CD19" s="17">
        <f t="shared" si="14"/>
        <v>36.69217258960549</v>
      </c>
      <c r="CE19" s="17">
        <f t="shared" si="15"/>
        <v>41.644667936142206</v>
      </c>
      <c r="CF19" s="17">
        <f t="shared" si="16"/>
        <v>49.45104968074775</v>
      </c>
      <c r="CG19" s="17">
        <f t="shared" si="17"/>
        <v>0</v>
      </c>
      <c r="CH19" s="17">
        <f t="shared" si="18"/>
        <v>0</v>
      </c>
      <c r="CI19" s="17">
        <f t="shared" si="19"/>
        <v>1.5445232547650292</v>
      </c>
      <c r="CJ19" s="17">
        <f t="shared" si="20"/>
        <v>1.8340474300713332</v>
      </c>
      <c r="CK19" s="25">
        <f t="shared" si="21"/>
        <v>3.3924350060017603</v>
      </c>
      <c r="CL19" s="25">
        <f t="shared" si="22"/>
        <v>4.028354176763821</v>
      </c>
    </row>
    <row r="20" spans="1:90" ht="12.75">
      <c r="A20" s="4" t="s">
        <v>5</v>
      </c>
      <c r="B20" s="6"/>
      <c r="C20" s="19">
        <f>SUM(C6:C19)</f>
        <v>5482.08167</v>
      </c>
      <c r="D20" s="67">
        <f>SUM(D6:D19)</f>
        <v>5351.08724</v>
      </c>
      <c r="E20" s="14">
        <f t="shared" si="0"/>
        <v>97.61049838573456</v>
      </c>
      <c r="F20" s="67">
        <f>SUM(F6:F19)</f>
        <v>16740.75617</v>
      </c>
      <c r="G20" s="67">
        <f>SUM(G6:G19)</f>
        <v>14114.440289999999</v>
      </c>
      <c r="H20" s="14">
        <f t="shared" si="1"/>
        <v>84.31184437948838</v>
      </c>
      <c r="I20" s="19">
        <f>SUM(I6:I19)</f>
        <v>299</v>
      </c>
      <c r="J20" s="16">
        <f>SUM(J6:J19)</f>
        <v>0</v>
      </c>
      <c r="K20" s="27"/>
      <c r="L20" s="67">
        <f>SUM(L6:L19)</f>
        <v>521.693</v>
      </c>
      <c r="M20" s="67">
        <f>SUM(M6:M19)</f>
        <v>403.05779000000007</v>
      </c>
      <c r="N20" s="14">
        <f>M20/L20*100</f>
        <v>77.25957411734488</v>
      </c>
      <c r="O20" s="47" t="s">
        <v>44</v>
      </c>
      <c r="P20" s="48"/>
      <c r="Q20" s="49"/>
      <c r="R20" s="44">
        <f>SUM(R6:R19)</f>
        <v>68.3</v>
      </c>
      <c r="S20" s="16">
        <f>SUM(S6:S19)</f>
        <v>68.3</v>
      </c>
      <c r="T20" s="14">
        <f>S20/R20*100</f>
        <v>100</v>
      </c>
      <c r="U20" s="19">
        <f>SUM(U6:U19)</f>
        <v>1329.0999999999997</v>
      </c>
      <c r="V20" s="67">
        <f>SUM(V6:V19)</f>
        <v>1329.0999999999997</v>
      </c>
      <c r="W20" s="14">
        <f t="shared" si="2"/>
        <v>100</v>
      </c>
      <c r="X20" s="19">
        <f>SUM(X6:X19)</f>
        <v>200</v>
      </c>
      <c r="Y20" s="67">
        <f>SUM(Y6:Y19)</f>
        <v>189.71728</v>
      </c>
      <c r="Z20" s="14">
        <f>Y20/X20*100</f>
        <v>94.85864</v>
      </c>
      <c r="AA20" s="67">
        <f>SUM(AA6:AA19)</f>
        <v>2516.32</v>
      </c>
      <c r="AB20" s="67">
        <f>SUM(AB6:AB19)</f>
        <v>2341.0287700000003</v>
      </c>
      <c r="AC20" s="14">
        <f t="shared" si="27"/>
        <v>93.0338259839766</v>
      </c>
      <c r="AD20" s="67">
        <f>SUM(AD6:AD19)</f>
        <v>3193.23556</v>
      </c>
      <c r="AE20" s="67">
        <f>SUM(AE6:AE19)</f>
        <v>2750.1206700000002</v>
      </c>
      <c r="AF20" s="14">
        <f>AE20/AD20*100</f>
        <v>86.12332595970466</v>
      </c>
      <c r="AG20" s="56" t="s">
        <v>44</v>
      </c>
      <c r="AH20" s="60"/>
      <c r="AI20" s="61"/>
      <c r="AJ20" s="69">
        <f>SUM(AJ6:AJ19)</f>
        <v>22865.746150000003</v>
      </c>
      <c r="AK20" s="67">
        <f>SUM(AK6:AK19)</f>
        <v>20359.216550000005</v>
      </c>
      <c r="AL20" s="14">
        <f t="shared" si="3"/>
        <v>89.03805900950232</v>
      </c>
      <c r="AM20" s="67">
        <f>SUM(AM6:AM19)</f>
        <v>20027.097070000003</v>
      </c>
      <c r="AN20" s="67">
        <f>SUM(AN6:AN19)</f>
        <v>13398.64132</v>
      </c>
      <c r="AO20" s="14">
        <f t="shared" si="25"/>
        <v>66.90256342778089</v>
      </c>
      <c r="AP20" s="19">
        <f>SUM(AP6:AP19)</f>
        <v>116.69</v>
      </c>
      <c r="AQ20" s="19">
        <f>SUM(AQ6:AQ19)</f>
        <v>68.339</v>
      </c>
      <c r="AR20" s="14">
        <f>AQ20/AP20*100</f>
        <v>58.56457279972577</v>
      </c>
      <c r="AS20" s="19">
        <f>SUM(AS6:AS19)</f>
        <v>73</v>
      </c>
      <c r="AT20" s="67">
        <f>SUM(AT6:AT19)</f>
        <v>68.56784</v>
      </c>
      <c r="AU20" s="15">
        <f>AT20/AS20*100</f>
        <v>93.92854794520548</v>
      </c>
      <c r="AV20" s="14"/>
      <c r="AW20" s="56" t="s">
        <v>44</v>
      </c>
      <c r="AX20" s="60"/>
      <c r="AY20" s="61"/>
      <c r="AZ20" s="67">
        <f>SUM(AZ6:AZ19)</f>
        <v>23703.2335</v>
      </c>
      <c r="BA20" s="67">
        <f>SUM(BA6:BA19)</f>
        <v>21479.17733</v>
      </c>
      <c r="BB20" s="14">
        <f t="shared" si="4"/>
        <v>90.61707690640604</v>
      </c>
      <c r="BC20" s="67">
        <f t="shared" si="5"/>
        <v>97136.25312000001</v>
      </c>
      <c r="BD20" s="67">
        <f t="shared" si="6"/>
        <v>81920.79408</v>
      </c>
      <c r="BE20" s="14">
        <f t="shared" si="7"/>
        <v>84.3359625770173</v>
      </c>
      <c r="BF20" s="14"/>
      <c r="BG20" s="14"/>
      <c r="BH20" s="74">
        <f>SUM(BH6:BH19)</f>
        <v>92546.46100000002</v>
      </c>
      <c r="BI20" s="74">
        <f>SUM(BI6:BI19)</f>
        <v>85530.78476000001</v>
      </c>
      <c r="BJ20" s="14">
        <f t="shared" si="10"/>
        <v>92.41929279175784</v>
      </c>
      <c r="BK20" s="19">
        <f>SUM(BK6:BK19)</f>
        <v>36385.76200000001</v>
      </c>
      <c r="BL20" s="65">
        <f>SUM(BL6:BL19)</f>
        <v>29379.056760000003</v>
      </c>
      <c r="BM20" s="14">
        <f t="shared" si="11"/>
        <v>80.74327743912576</v>
      </c>
      <c r="BN20" s="14" t="s">
        <v>44</v>
      </c>
      <c r="BO20" s="16">
        <f aca="true" t="shared" si="29" ref="BO20:BY20">SUM(BO6:BO19)</f>
        <v>32844</v>
      </c>
      <c r="BP20" s="16">
        <f t="shared" si="29"/>
        <v>32844</v>
      </c>
      <c r="BQ20" s="14">
        <f t="shared" si="12"/>
        <v>100</v>
      </c>
      <c r="BR20" s="19">
        <f t="shared" si="29"/>
        <v>14686.299</v>
      </c>
      <c r="BS20" s="19">
        <f t="shared" si="29"/>
        <v>14680.268</v>
      </c>
      <c r="BT20" s="14">
        <f>BS20/BR20*100</f>
        <v>99.95893451440693</v>
      </c>
      <c r="BU20" s="19">
        <f t="shared" si="29"/>
        <v>1424.3999999999999</v>
      </c>
      <c r="BV20" s="19">
        <f t="shared" si="29"/>
        <v>1424.3999999999999</v>
      </c>
      <c r="BW20" s="15">
        <f t="shared" si="13"/>
        <v>100</v>
      </c>
      <c r="BX20" s="16">
        <f t="shared" si="29"/>
        <v>5270</v>
      </c>
      <c r="BY20" s="16">
        <f t="shared" si="29"/>
        <v>5267.06</v>
      </c>
      <c r="BZ20" s="15">
        <f t="shared" si="26"/>
        <v>99.94421252371917</v>
      </c>
      <c r="CA20" s="19">
        <f>SUM(CA6:CA19)</f>
        <v>1936</v>
      </c>
      <c r="CB20" s="14">
        <f>SUM(CB6:CB19)</f>
        <v>1936</v>
      </c>
      <c r="CC20" s="14" t="s">
        <v>44</v>
      </c>
      <c r="CD20" s="16">
        <f t="shared" si="14"/>
        <v>35.86275876587548</v>
      </c>
      <c r="CE20" s="16">
        <f t="shared" si="15"/>
        <v>33.81229864757624</v>
      </c>
      <c r="CF20" s="16">
        <f t="shared" si="16"/>
        <v>40.09238480760586</v>
      </c>
      <c r="CG20" s="16">
        <f t="shared" si="17"/>
        <v>15.119276818158578</v>
      </c>
      <c r="CH20" s="16">
        <f t="shared" si="18"/>
        <v>17.92007531770742</v>
      </c>
      <c r="CI20" s="16">
        <f t="shared" si="19"/>
        <v>1.4663938068934232</v>
      </c>
      <c r="CJ20" s="16">
        <f t="shared" si="20"/>
        <v>1.7387526768954382</v>
      </c>
      <c r="CK20" s="26">
        <f t="shared" si="21"/>
        <v>5.425368830615236</v>
      </c>
      <c r="CL20" s="26">
        <f t="shared" si="22"/>
        <v>6.429454278551592</v>
      </c>
    </row>
    <row r="21" spans="70:77" ht="12.75">
      <c r="BR21" t="s">
        <v>67</v>
      </c>
      <c r="BS21" t="s">
        <v>95</v>
      </c>
      <c r="BU21" t="s">
        <v>73</v>
      </c>
      <c r="BV21" t="s">
        <v>68</v>
      </c>
      <c r="BX21" t="s">
        <v>86</v>
      </c>
      <c r="BY21" t="s">
        <v>86</v>
      </c>
    </row>
    <row r="22" spans="70:77" ht="12.75">
      <c r="BR22" t="s">
        <v>46</v>
      </c>
      <c r="BS22" t="s">
        <v>81</v>
      </c>
      <c r="BU22" t="s">
        <v>47</v>
      </c>
      <c r="BV22" t="s">
        <v>48</v>
      </c>
      <c r="BX22" t="s">
        <v>66</v>
      </c>
      <c r="BY22" t="s">
        <v>98</v>
      </c>
    </row>
    <row r="23" spans="70:77" ht="12.75">
      <c r="BR23" t="s">
        <v>93</v>
      </c>
      <c r="BS23" t="s">
        <v>93</v>
      </c>
      <c r="BU23" t="s">
        <v>68</v>
      </c>
      <c r="BV23" t="s">
        <v>73</v>
      </c>
      <c r="BX23" t="s">
        <v>64</v>
      </c>
      <c r="BY23" t="s">
        <v>71</v>
      </c>
    </row>
    <row r="24" spans="70:77" ht="12.75">
      <c r="BR24" t="s">
        <v>74</v>
      </c>
      <c r="BS24" t="s">
        <v>74</v>
      </c>
      <c r="BU24" t="s">
        <v>48</v>
      </c>
      <c r="BV24" t="s">
        <v>47</v>
      </c>
      <c r="BX24" t="s">
        <v>65</v>
      </c>
      <c r="BY24" t="s">
        <v>82</v>
      </c>
    </row>
    <row r="25" spans="1:77" ht="12.75">
      <c r="A25" t="s">
        <v>55</v>
      </c>
      <c r="BR25" t="s">
        <v>87</v>
      </c>
      <c r="BS25" t="s">
        <v>92</v>
      </c>
      <c r="BU25" t="s">
        <v>90</v>
      </c>
      <c r="BV25" t="s">
        <v>91</v>
      </c>
      <c r="BX25" t="s">
        <v>69</v>
      </c>
      <c r="BY25" t="s">
        <v>97</v>
      </c>
    </row>
    <row r="26" spans="1:77" ht="12.75">
      <c r="A26" s="39" t="s">
        <v>56</v>
      </c>
      <c r="BR26" t="s">
        <v>80</v>
      </c>
      <c r="BS26" t="s">
        <v>80</v>
      </c>
      <c r="BX26" t="s">
        <v>70</v>
      </c>
      <c r="BY26" t="s">
        <v>83</v>
      </c>
    </row>
    <row r="27" spans="70:77" ht="12.75">
      <c r="BR27" t="s">
        <v>95</v>
      </c>
      <c r="BS27" t="s">
        <v>88</v>
      </c>
      <c r="BX27" t="s">
        <v>98</v>
      </c>
      <c r="BY27" t="s">
        <v>66</v>
      </c>
    </row>
    <row r="28" spans="70:77" ht="12.75">
      <c r="BR28" t="s">
        <v>81</v>
      </c>
      <c r="BS28" t="s">
        <v>46</v>
      </c>
      <c r="BX28" t="s">
        <v>71</v>
      </c>
      <c r="BY28" t="s">
        <v>64</v>
      </c>
    </row>
    <row r="29" spans="70:77" ht="12.75">
      <c r="BR29" t="s">
        <v>84</v>
      </c>
      <c r="BS29" t="s">
        <v>94</v>
      </c>
      <c r="BX29" t="s">
        <v>82</v>
      </c>
      <c r="BY29" t="s">
        <v>69</v>
      </c>
    </row>
    <row r="30" spans="76:77" ht="12.75">
      <c r="BX30" t="s">
        <v>96</v>
      </c>
      <c r="BY30" t="s">
        <v>70</v>
      </c>
    </row>
    <row r="31" ht="12.75">
      <c r="BX31" t="s">
        <v>83</v>
      </c>
    </row>
    <row r="32" ht="12.75">
      <c r="BX32" t="s">
        <v>89</v>
      </c>
    </row>
    <row r="33" ht="12.75">
      <c r="BX33" t="s">
        <v>85</v>
      </c>
    </row>
  </sheetData>
  <sheetProtection/>
  <mergeCells count="18">
    <mergeCell ref="CA4:CB4"/>
    <mergeCell ref="AP4:AR4"/>
    <mergeCell ref="C4:E4"/>
    <mergeCell ref="F4:H4"/>
    <mergeCell ref="U4:W4"/>
    <mergeCell ref="AA4:AB4"/>
    <mergeCell ref="AD4:AF4"/>
    <mergeCell ref="AJ4:AK4"/>
    <mergeCell ref="BX4:BY4"/>
    <mergeCell ref="AM4:AN4"/>
    <mergeCell ref="BR4:BS4"/>
    <mergeCell ref="BU4:BV4"/>
    <mergeCell ref="AS4:AU4"/>
    <mergeCell ref="AZ4:BA4"/>
    <mergeCell ref="BC4:BD4"/>
    <mergeCell ref="BH4:BJ4"/>
    <mergeCell ref="BK4:BL4"/>
    <mergeCell ref="BO4:BP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 С.И.</dc:creator>
  <cp:keywords/>
  <dc:description/>
  <cp:lastModifiedBy>User</cp:lastModifiedBy>
  <cp:lastPrinted>2015-01-28T15:35:56Z</cp:lastPrinted>
  <dcterms:created xsi:type="dcterms:W3CDTF">2007-12-11T12:45:14Z</dcterms:created>
  <dcterms:modified xsi:type="dcterms:W3CDTF">2015-02-02T13:57:36Z</dcterms:modified>
  <cp:category/>
  <cp:version/>
  <cp:contentType/>
  <cp:contentStatus/>
</cp:coreProperties>
</file>