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<sst xmlns="http://schemas.openxmlformats.org/spreadsheetml/2006/main" count="190" uniqueCount="75">
  <si>
    <t>Наименование</t>
  </si>
  <si>
    <t>Аппарат</t>
  </si>
  <si>
    <t>Глава</t>
  </si>
  <si>
    <t>Нац.об.</t>
  </si>
  <si>
    <t>план</t>
  </si>
  <si>
    <t>ИТОГО</t>
  </si>
  <si>
    <t>Дор.сеть</t>
  </si>
  <si>
    <t>ФФП</t>
  </si>
  <si>
    <t>факт</t>
  </si>
  <si>
    <t>%</t>
  </si>
  <si>
    <t>ЖКХ</t>
  </si>
  <si>
    <t>4.Ждановский</t>
  </si>
  <si>
    <t>1. Александровский</t>
  </si>
  <si>
    <t>2. Георгиевский</t>
  </si>
  <si>
    <t>3. Добринский</t>
  </si>
  <si>
    <t>6.Каликинский</t>
  </si>
  <si>
    <t>7.Марксовский</t>
  </si>
  <si>
    <t>8.Новомихайловский</t>
  </si>
  <si>
    <t>9.Романовский</t>
  </si>
  <si>
    <t>10.Султакаевский</t>
  </si>
  <si>
    <t>11.Тукаевский</t>
  </si>
  <si>
    <t>12.Хортицкий</t>
  </si>
  <si>
    <t>13.Чебоксаровский</t>
  </si>
  <si>
    <t>14.Яфаровский</t>
  </si>
  <si>
    <t>5.Зеленорощинский</t>
  </si>
  <si>
    <t>Нац.экономика</t>
  </si>
  <si>
    <t>Всего расходов</t>
  </si>
  <si>
    <t>Всего доходов</t>
  </si>
  <si>
    <t>% собств.</t>
  </si>
  <si>
    <t>к пл.расх.</t>
  </si>
  <si>
    <t>% ФФП</t>
  </si>
  <si>
    <t>% субсид.</t>
  </si>
  <si>
    <t>%м/б тран.</t>
  </si>
  <si>
    <t>% субв.</t>
  </si>
  <si>
    <t>4. Ждановский</t>
  </si>
  <si>
    <t>5. Зеленорощинск.</t>
  </si>
  <si>
    <t>6. Каликинский</t>
  </si>
  <si>
    <t>7. Марксовский</t>
  </si>
  <si>
    <t>8. Новомихайловск.</t>
  </si>
  <si>
    <t>9. Романовский</t>
  </si>
  <si>
    <t>10. Султакаевский</t>
  </si>
  <si>
    <t>11. Тукаевский</t>
  </si>
  <si>
    <t>12. Хортицкий</t>
  </si>
  <si>
    <t>13. Чебоксаровский</t>
  </si>
  <si>
    <t>14. Яфаровский</t>
  </si>
  <si>
    <t>Итого</t>
  </si>
  <si>
    <t>Культура</t>
  </si>
  <si>
    <t>рем.дор.</t>
  </si>
  <si>
    <t>военк.</t>
  </si>
  <si>
    <t>загс</t>
  </si>
  <si>
    <t>собственные</t>
  </si>
  <si>
    <t>субсидии</t>
  </si>
  <si>
    <t>субвенции</t>
  </si>
  <si>
    <t>межбюдж.трансф.</t>
  </si>
  <si>
    <t>Чрезвычайн.ситуац.</t>
  </si>
  <si>
    <t>Физкульт., Мол.пол.</t>
  </si>
  <si>
    <t>Г.Н.Баджурак</t>
  </si>
  <si>
    <t>21-7-99</t>
  </si>
  <si>
    <t>Рез.фонд</t>
  </si>
  <si>
    <t>Соц. политика</t>
  </si>
  <si>
    <t>Счетн.палата</t>
  </si>
  <si>
    <t>Пожар.без.</t>
  </si>
  <si>
    <t xml:space="preserve">Загс </t>
  </si>
  <si>
    <t>Др.общегос.вопросы</t>
  </si>
  <si>
    <t>к факту</t>
  </si>
  <si>
    <t>к плану</t>
  </si>
  <si>
    <t>вопр.местн.</t>
  </si>
  <si>
    <t>знач.</t>
  </si>
  <si>
    <t>700-утил.</t>
  </si>
  <si>
    <t>142,5-утил.</t>
  </si>
  <si>
    <t>992-реш.</t>
  </si>
  <si>
    <t>4915,2-</t>
  </si>
  <si>
    <t>1305,4-</t>
  </si>
  <si>
    <t>68,3-</t>
  </si>
  <si>
    <t>Анализ доходов и расходов по сельским поселениям Александровского района на 1 апреля 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</si>
</sst>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[$-FC19]d\ mmmm\ yyyy\ &quot;г.&quot;"/>
    <numFmt numFmtId="173" formatCode="#,##0.00&quot;р.&quot;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1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1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2" fontId="0" fillId="0" borderId="12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6" fontId="1" fillId="0" borderId="2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6" fontId="0" fillId="0" borderId="10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center"/>
    </xf>
    <xf numFmtId="166" fontId="0" fillId="0" borderId="15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2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0.125" style="0" bestFit="1" customWidth="1"/>
    <col min="2" max="2" width="9.875" style="0" customWidth="1"/>
    <col min="3" max="3" width="9.625" style="0" customWidth="1"/>
    <col min="4" max="4" width="9.125" style="0" customWidth="1"/>
    <col min="5" max="5" width="6.875" style="0" customWidth="1"/>
    <col min="6" max="6" width="9.875" style="0" customWidth="1"/>
    <col min="7" max="7" width="9.75390625" style="0" customWidth="1"/>
    <col min="8" max="8" width="6.375" style="0" customWidth="1"/>
    <col min="9" max="9" width="7.375" style="0" customWidth="1"/>
    <col min="10" max="11" width="6.375" style="0" customWidth="1"/>
    <col min="12" max="12" width="7.75390625" style="0" customWidth="1"/>
    <col min="13" max="13" width="6.75390625" style="0" customWidth="1"/>
    <col min="14" max="14" width="7.00390625" style="0" customWidth="1"/>
    <col min="15" max="15" width="8.00390625" style="0" customWidth="1"/>
    <col min="16" max="16" width="8.125" style="0" customWidth="1"/>
    <col min="17" max="17" width="8.625" style="0" customWidth="1"/>
    <col min="18" max="21" width="7.00390625" style="0" customWidth="1"/>
    <col min="22" max="22" width="7.625" style="0" customWidth="1"/>
    <col min="23" max="23" width="7.00390625" style="0" customWidth="1"/>
    <col min="24" max="24" width="7.75390625" style="0" customWidth="1"/>
    <col min="25" max="25" width="10.00390625" style="0" customWidth="1"/>
    <col min="26" max="26" width="8.125" style="0" customWidth="1"/>
    <col min="27" max="27" width="6.25390625" style="0" customWidth="1"/>
    <col min="28" max="28" width="7.375" style="0" customWidth="1"/>
    <col min="29" max="30" width="7.875" style="0" customWidth="1"/>
    <col min="31" max="31" width="8.375" style="0" customWidth="1"/>
    <col min="32" max="32" width="8.625" style="0" customWidth="1"/>
    <col min="33" max="33" width="6.625" style="0" customWidth="1"/>
    <col min="34" max="34" width="9.125" style="0" customWidth="1"/>
    <col min="35" max="35" width="7.75390625" style="0" customWidth="1"/>
    <col min="36" max="40" width="6.00390625" style="0" customWidth="1"/>
    <col min="41" max="41" width="9.375" style="0" customWidth="1"/>
    <col min="42" max="42" width="10.25390625" style="0" customWidth="1"/>
    <col min="43" max="43" width="7.625" style="0" customWidth="1"/>
    <col min="44" max="44" width="9.375" style="0" customWidth="1"/>
    <col min="45" max="45" width="9.25390625" style="0" customWidth="1"/>
    <col min="46" max="46" width="7.625" style="0" customWidth="1"/>
    <col min="47" max="47" width="8.625" style="0" customWidth="1"/>
    <col min="48" max="48" width="8.00390625" style="0" customWidth="1"/>
    <col min="49" max="49" width="7.875" style="0" customWidth="1"/>
    <col min="50" max="50" width="6.875" style="0" customWidth="1"/>
    <col min="51" max="51" width="6.375" style="0" customWidth="1"/>
    <col min="52" max="52" width="5.375" style="0" customWidth="1"/>
    <col min="53" max="53" width="4.125" style="0" hidden="1" customWidth="1"/>
    <col min="54" max="55" width="9.25390625" style="0" customWidth="1"/>
    <col min="56" max="60" width="6.25390625" style="0" customWidth="1"/>
    <col min="61" max="61" width="9.375" style="0" customWidth="1"/>
    <col min="62" max="62" width="10.75390625" style="0" customWidth="1"/>
    <col min="63" max="63" width="6.75390625" style="0" customWidth="1"/>
    <col min="64" max="64" width="4.125" style="0" hidden="1" customWidth="1"/>
    <col min="65" max="65" width="6.75390625" style="0" hidden="1" customWidth="1"/>
    <col min="66" max="67" width="10.75390625" style="0" customWidth="1"/>
    <col min="68" max="68" width="7.375" style="0" customWidth="1"/>
    <col min="69" max="69" width="11.00390625" style="0" customWidth="1"/>
    <col min="70" max="70" width="10.625" style="0" customWidth="1"/>
    <col min="71" max="71" width="8.75390625" style="0" customWidth="1"/>
    <col min="72" max="72" width="9.125" style="0" customWidth="1"/>
    <col min="73" max="73" width="9.625" style="0" customWidth="1"/>
    <col min="74" max="74" width="9.25390625" style="0" customWidth="1"/>
    <col min="75" max="75" width="16.25390625" style="0" customWidth="1"/>
    <col min="76" max="78" width="8.625" style="0" customWidth="1"/>
    <col min="79" max="79" width="7.875" style="0" customWidth="1"/>
    <col min="80" max="80" width="10.375" style="0" customWidth="1"/>
    <col min="81" max="81" width="9.625" style="0" customWidth="1"/>
    <col min="82" max="82" width="10.25390625" style="0" customWidth="1"/>
    <col min="83" max="83" width="8.125" style="0" customWidth="1"/>
    <col min="84" max="84" width="11.00390625" style="0" customWidth="1"/>
    <col min="85" max="85" width="9.25390625" style="0" customWidth="1"/>
    <col min="86" max="87" width="8.00390625" style="0" customWidth="1"/>
    <col min="88" max="88" width="10.375" style="0" customWidth="1"/>
    <col min="89" max="89" width="10.75390625" style="0" customWidth="1"/>
  </cols>
  <sheetData>
    <row r="2" spans="3:24" ht="12.75">
      <c r="C2" s="1" t="s">
        <v>74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89" ht="12.75">
      <c r="A4" s="4" t="s">
        <v>0</v>
      </c>
      <c r="B4" s="11"/>
      <c r="C4" s="77" t="s">
        <v>2</v>
      </c>
      <c r="D4" s="78"/>
      <c r="E4" s="79"/>
      <c r="F4" s="77" t="s">
        <v>1</v>
      </c>
      <c r="G4" s="78"/>
      <c r="H4" s="79"/>
      <c r="I4" s="45"/>
      <c r="J4" s="31" t="s">
        <v>60</v>
      </c>
      <c r="K4" s="46"/>
      <c r="L4" s="31"/>
      <c r="M4" s="31" t="s">
        <v>58</v>
      </c>
      <c r="N4" s="31"/>
      <c r="O4" s="45"/>
      <c r="P4" s="31" t="s">
        <v>63</v>
      </c>
      <c r="Q4" s="46"/>
      <c r="R4" s="31"/>
      <c r="S4" s="53"/>
      <c r="T4" s="52" t="s">
        <v>0</v>
      </c>
      <c r="U4" s="53"/>
      <c r="V4" s="45"/>
      <c r="W4" s="34" t="s">
        <v>62</v>
      </c>
      <c r="X4" s="32"/>
      <c r="Y4" s="75" t="s">
        <v>3</v>
      </c>
      <c r="Z4" s="75"/>
      <c r="AA4" s="76"/>
      <c r="AB4" s="33" t="s">
        <v>54</v>
      </c>
      <c r="AC4" s="34"/>
      <c r="AD4" s="43"/>
      <c r="AE4" s="74" t="s">
        <v>61</v>
      </c>
      <c r="AF4" s="75"/>
      <c r="AG4" s="13"/>
      <c r="AH4" s="74" t="s">
        <v>25</v>
      </c>
      <c r="AI4" s="75"/>
      <c r="AJ4" s="76"/>
      <c r="AK4" s="13"/>
      <c r="AL4" s="13"/>
      <c r="AM4" s="13" t="s">
        <v>0</v>
      </c>
      <c r="AN4" s="13"/>
      <c r="AO4" s="75" t="s">
        <v>10</v>
      </c>
      <c r="AP4" s="75"/>
      <c r="AQ4" s="14"/>
      <c r="AR4" s="74" t="s">
        <v>6</v>
      </c>
      <c r="AS4" s="82"/>
      <c r="AT4" s="13"/>
      <c r="AU4" s="74" t="s">
        <v>55</v>
      </c>
      <c r="AV4" s="75"/>
      <c r="AW4" s="76"/>
      <c r="AX4" s="83" t="s">
        <v>59</v>
      </c>
      <c r="AY4" s="84"/>
      <c r="AZ4" s="85"/>
      <c r="BA4" s="13"/>
      <c r="BB4" s="74" t="s">
        <v>46</v>
      </c>
      <c r="BC4" s="75"/>
      <c r="BD4" s="13"/>
      <c r="BE4" s="13"/>
      <c r="BF4" s="67"/>
      <c r="BG4" s="67" t="s">
        <v>0</v>
      </c>
      <c r="BH4" s="67"/>
      <c r="BI4" s="74" t="s">
        <v>26</v>
      </c>
      <c r="BJ4" s="75"/>
      <c r="BK4" s="14"/>
      <c r="BL4" s="13"/>
      <c r="BM4" s="13"/>
      <c r="BN4" s="74" t="s">
        <v>27</v>
      </c>
      <c r="BO4" s="75"/>
      <c r="BP4" s="75"/>
      <c r="BQ4" s="80" t="s">
        <v>50</v>
      </c>
      <c r="BR4" s="81"/>
      <c r="BS4" s="80" t="s">
        <v>7</v>
      </c>
      <c r="BT4" s="81"/>
      <c r="BU4" s="80" t="s">
        <v>51</v>
      </c>
      <c r="BV4" s="81"/>
      <c r="BW4" s="13" t="s">
        <v>0</v>
      </c>
      <c r="BX4" s="80" t="s">
        <v>52</v>
      </c>
      <c r="BY4" s="81"/>
      <c r="BZ4" s="80" t="s">
        <v>53</v>
      </c>
      <c r="CA4" s="81"/>
      <c r="CB4" s="23" t="s">
        <v>28</v>
      </c>
      <c r="CC4" s="23" t="s">
        <v>28</v>
      </c>
      <c r="CD4" s="21" t="s">
        <v>30</v>
      </c>
      <c r="CE4" s="21" t="s">
        <v>30</v>
      </c>
      <c r="CF4" s="21" t="s">
        <v>31</v>
      </c>
      <c r="CG4" s="21" t="s">
        <v>31</v>
      </c>
      <c r="CH4" s="25" t="s">
        <v>33</v>
      </c>
      <c r="CI4" s="25" t="s">
        <v>33</v>
      </c>
      <c r="CJ4" s="21" t="s">
        <v>32</v>
      </c>
      <c r="CK4" s="21" t="s">
        <v>32</v>
      </c>
    </row>
    <row r="5" spans="1:89" ht="12.75">
      <c r="A5" s="6"/>
      <c r="B5" s="7"/>
      <c r="C5" s="12" t="s">
        <v>4</v>
      </c>
      <c r="D5" s="12" t="s">
        <v>8</v>
      </c>
      <c r="E5" s="12" t="s">
        <v>9</v>
      </c>
      <c r="F5" s="12" t="s">
        <v>4</v>
      </c>
      <c r="G5" s="12" t="s">
        <v>8</v>
      </c>
      <c r="H5" s="12" t="s">
        <v>9</v>
      </c>
      <c r="I5" s="12"/>
      <c r="J5" s="12"/>
      <c r="K5" s="12"/>
      <c r="L5" s="12" t="s">
        <v>4</v>
      </c>
      <c r="M5" s="12" t="s">
        <v>8</v>
      </c>
      <c r="N5" s="12" t="s">
        <v>9</v>
      </c>
      <c r="O5" s="12"/>
      <c r="P5" s="12"/>
      <c r="Q5" s="12"/>
      <c r="R5" s="47"/>
      <c r="S5" s="57"/>
      <c r="T5" s="58"/>
      <c r="U5" s="59"/>
      <c r="V5" s="49" t="s">
        <v>4</v>
      </c>
      <c r="W5" s="12" t="s">
        <v>8</v>
      </c>
      <c r="X5" s="12" t="s">
        <v>9</v>
      </c>
      <c r="Y5" s="12" t="s">
        <v>4</v>
      </c>
      <c r="Z5" s="12" t="s">
        <v>8</v>
      </c>
      <c r="AA5" s="12" t="s">
        <v>9</v>
      </c>
      <c r="AB5" s="12"/>
      <c r="AC5" s="12"/>
      <c r="AD5" s="12"/>
      <c r="AE5" s="12" t="s">
        <v>4</v>
      </c>
      <c r="AF5" s="12" t="s">
        <v>8</v>
      </c>
      <c r="AG5" s="12" t="s">
        <v>9</v>
      </c>
      <c r="AH5" s="12" t="s">
        <v>4</v>
      </c>
      <c r="AI5" s="12" t="s">
        <v>8</v>
      </c>
      <c r="AJ5" s="12" t="s">
        <v>9</v>
      </c>
      <c r="AK5" s="47"/>
      <c r="AL5" s="57"/>
      <c r="AM5" s="58"/>
      <c r="AN5" s="59"/>
      <c r="AO5" s="49" t="s">
        <v>4</v>
      </c>
      <c r="AP5" s="12" t="s">
        <v>8</v>
      </c>
      <c r="AQ5" s="12" t="s">
        <v>9</v>
      </c>
      <c r="AR5" s="12" t="s">
        <v>4</v>
      </c>
      <c r="AS5" s="12" t="s">
        <v>8</v>
      </c>
      <c r="AT5" s="12" t="s">
        <v>9</v>
      </c>
      <c r="AU5" s="12" t="s">
        <v>4</v>
      </c>
      <c r="AV5" s="12" t="s">
        <v>8</v>
      </c>
      <c r="AW5" s="12" t="s">
        <v>9</v>
      </c>
      <c r="AX5" s="12" t="s">
        <v>4</v>
      </c>
      <c r="AY5" s="12" t="s">
        <v>8</v>
      </c>
      <c r="AZ5" s="12" t="s">
        <v>9</v>
      </c>
      <c r="BA5" s="12"/>
      <c r="BB5" s="12" t="s">
        <v>4</v>
      </c>
      <c r="BC5" s="12" t="s">
        <v>8</v>
      </c>
      <c r="BD5" s="12" t="s">
        <v>9</v>
      </c>
      <c r="BE5" s="47"/>
      <c r="BF5" s="57"/>
      <c r="BG5" s="58"/>
      <c r="BH5" s="59"/>
      <c r="BI5" s="49" t="s">
        <v>4</v>
      </c>
      <c r="BJ5" s="12" t="s">
        <v>8</v>
      </c>
      <c r="BK5" s="12" t="s">
        <v>9</v>
      </c>
      <c r="BL5" s="12"/>
      <c r="BM5" s="12"/>
      <c r="BN5" s="12" t="s">
        <v>4</v>
      </c>
      <c r="BO5" s="12" t="s">
        <v>8</v>
      </c>
      <c r="BP5" s="12" t="s">
        <v>9</v>
      </c>
      <c r="BQ5" s="12" t="s">
        <v>4</v>
      </c>
      <c r="BR5" s="12" t="s">
        <v>8</v>
      </c>
      <c r="BS5" s="12" t="s">
        <v>4</v>
      </c>
      <c r="BT5" s="12" t="s">
        <v>8</v>
      </c>
      <c r="BU5" s="12" t="s">
        <v>4</v>
      </c>
      <c r="BV5" s="12" t="s">
        <v>8</v>
      </c>
      <c r="BW5" s="12"/>
      <c r="BX5" s="12" t="s">
        <v>4</v>
      </c>
      <c r="BY5" s="12" t="s">
        <v>8</v>
      </c>
      <c r="BZ5" s="12" t="s">
        <v>4</v>
      </c>
      <c r="CA5" s="12" t="s">
        <v>8</v>
      </c>
      <c r="CB5" s="22" t="s">
        <v>29</v>
      </c>
      <c r="CC5" s="22" t="s">
        <v>64</v>
      </c>
      <c r="CD5" s="22" t="s">
        <v>29</v>
      </c>
      <c r="CE5" s="22" t="s">
        <v>64</v>
      </c>
      <c r="CF5" s="22" t="s">
        <v>29</v>
      </c>
      <c r="CG5" s="22" t="s">
        <v>64</v>
      </c>
      <c r="CH5" s="26" t="s">
        <v>65</v>
      </c>
      <c r="CI5" s="26" t="s">
        <v>64</v>
      </c>
      <c r="CJ5" s="22" t="s">
        <v>29</v>
      </c>
      <c r="CK5" s="22" t="s">
        <v>64</v>
      </c>
    </row>
    <row r="6" spans="1:89" ht="12.75">
      <c r="A6" s="8" t="s">
        <v>12</v>
      </c>
      <c r="B6" s="9"/>
      <c r="C6" s="19">
        <v>567.5</v>
      </c>
      <c r="D6" s="19">
        <v>78.2</v>
      </c>
      <c r="E6" s="16">
        <f aca="true" t="shared" si="0" ref="E6:E20">D6/C6*100</f>
        <v>13.779735682819382</v>
      </c>
      <c r="F6" s="19">
        <v>3081.3</v>
      </c>
      <c r="G6" s="19">
        <v>384.1</v>
      </c>
      <c r="H6" s="16">
        <f aca="true" t="shared" si="1" ref="H6:H20">G6/F6*100</f>
        <v>12.46551780092818</v>
      </c>
      <c r="I6" s="16"/>
      <c r="J6" s="16"/>
      <c r="K6" s="16"/>
      <c r="L6" s="16">
        <v>200</v>
      </c>
      <c r="M6" s="16"/>
      <c r="N6" s="29"/>
      <c r="O6" s="29"/>
      <c r="P6" s="29"/>
      <c r="Q6" s="16"/>
      <c r="R6" s="48"/>
      <c r="S6" s="60" t="s">
        <v>12</v>
      </c>
      <c r="T6" s="61"/>
      <c r="U6" s="62"/>
      <c r="V6" s="7"/>
      <c r="W6" s="10"/>
      <c r="X6" s="29"/>
      <c r="Y6" s="19">
        <v>310.6</v>
      </c>
      <c r="Z6" s="19"/>
      <c r="AA6" s="16">
        <f aca="true" t="shared" si="2" ref="AA6:AA20">Z6/Y6*100</f>
        <v>0</v>
      </c>
      <c r="AB6" s="35">
        <v>200</v>
      </c>
      <c r="AC6" s="35"/>
      <c r="AD6" s="16"/>
      <c r="AE6" s="19"/>
      <c r="AF6" s="19"/>
      <c r="AG6" s="16"/>
      <c r="AH6" s="19">
        <v>761.1</v>
      </c>
      <c r="AI6" s="19"/>
      <c r="AJ6" s="16">
        <f>AI6/AH6*100</f>
        <v>0</v>
      </c>
      <c r="AK6" s="63"/>
      <c r="AL6" s="60" t="s">
        <v>12</v>
      </c>
      <c r="AM6" s="68"/>
      <c r="AN6" s="69"/>
      <c r="AO6" s="65">
        <v>5568.5</v>
      </c>
      <c r="AP6" s="19">
        <v>990.6</v>
      </c>
      <c r="AQ6" s="16">
        <f aca="true" t="shared" si="3" ref="AQ6:AQ20">AP6/AO6*100</f>
        <v>17.789350812606628</v>
      </c>
      <c r="AR6" s="19">
        <v>6845.6</v>
      </c>
      <c r="AS6" s="19">
        <v>748.4</v>
      </c>
      <c r="AT6" s="16">
        <f>AS6/AR6*100</f>
        <v>10.932569825873554</v>
      </c>
      <c r="AU6" s="30">
        <v>26</v>
      </c>
      <c r="AV6" s="29">
        <v>9.6</v>
      </c>
      <c r="AW6" s="16">
        <f>AV6/AU6*100</f>
        <v>36.92307692307692</v>
      </c>
      <c r="AX6" s="36"/>
      <c r="AY6" s="36"/>
      <c r="AZ6" s="16"/>
      <c r="BA6" s="16"/>
      <c r="BB6" s="19">
        <v>8116.8</v>
      </c>
      <c r="BC6" s="19">
        <v>420</v>
      </c>
      <c r="BD6" s="29">
        <f aca="true" t="shared" si="4" ref="BD6:BD20">BC6/BB6*100</f>
        <v>5.17445298639858</v>
      </c>
      <c r="BE6" s="48"/>
      <c r="BF6" s="60" t="s">
        <v>12</v>
      </c>
      <c r="BG6" s="72"/>
      <c r="BH6" s="73"/>
      <c r="BI6" s="65">
        <f aca="true" t="shared" si="5" ref="BI6:BI19">C6+F6+Y6+AE6+AO6+BB6+AU6+L6+V6+AH6+AR6+AX6+AB6+I6+O6</f>
        <v>25677.4</v>
      </c>
      <c r="BJ6" s="19">
        <f aca="true" t="shared" si="6" ref="BJ6:BJ19">D6+G6+Z6+AF6+AP6+BC6+AV6+M6+W6+AI6+AS6+AY6+AC6+J6+P6</f>
        <v>2630.9</v>
      </c>
      <c r="BK6" s="16">
        <f aca="true" t="shared" si="7" ref="BK6:BK20">BJ6/BI6*100</f>
        <v>10.245975059780195</v>
      </c>
      <c r="BL6" s="16"/>
      <c r="BM6" s="16"/>
      <c r="BN6" s="39">
        <f aca="true" t="shared" si="8" ref="BN6:BN19">BQ6+BS6+BU6+BX6+BZ6</f>
        <v>21948</v>
      </c>
      <c r="BO6" s="39">
        <f aca="true" t="shared" si="9" ref="BO6:BO19">BR6+BT6+BV6+BY6+CA6</f>
        <v>3483.9</v>
      </c>
      <c r="BP6" s="16">
        <f aca="true" t="shared" si="10" ref="BP6:BP20">BO6/BN6*100</f>
        <v>15.87342810278841</v>
      </c>
      <c r="BQ6" s="10">
        <v>8224.5</v>
      </c>
      <c r="BR6" s="10">
        <v>1525.5</v>
      </c>
      <c r="BS6" s="10">
        <v>7512.7</v>
      </c>
      <c r="BT6" s="10">
        <v>1878.4</v>
      </c>
      <c r="BU6" s="19">
        <v>4915.2</v>
      </c>
      <c r="BV6" s="19"/>
      <c r="BW6" s="35" t="s">
        <v>12</v>
      </c>
      <c r="BX6" s="19">
        <v>310.6</v>
      </c>
      <c r="BY6" s="19"/>
      <c r="BZ6" s="19">
        <v>985</v>
      </c>
      <c r="CA6" s="18">
        <v>80</v>
      </c>
      <c r="CB6" s="18">
        <f aca="true" t="shared" si="11" ref="CB6:CC20">BQ6/BI6*100</f>
        <v>32.030112082999054</v>
      </c>
      <c r="CC6" s="18">
        <f t="shared" si="11"/>
        <v>57.98395986164431</v>
      </c>
      <c r="CD6" s="18">
        <f aca="true" t="shared" si="12" ref="CD6:CD20">BS6/BI6*100</f>
        <v>29.258024566350173</v>
      </c>
      <c r="CE6" s="18">
        <f aca="true" t="shared" si="13" ref="CE6:CE20">BT6/BJ6*100</f>
        <v>71.39762058611122</v>
      </c>
      <c r="CF6" s="18">
        <f aca="true" t="shared" si="14" ref="CF6:CF20">BU6/BI6*100</f>
        <v>19.14212498150124</v>
      </c>
      <c r="CG6" s="18">
        <f aca="true" t="shared" si="15" ref="CG6:CG20">BV6/BJ6*100</f>
        <v>0</v>
      </c>
      <c r="CH6" s="18">
        <f aca="true" t="shared" si="16" ref="CH6:CH20">BX6/BI6*100</f>
        <v>1.2096240273547947</v>
      </c>
      <c r="CI6" s="18">
        <f aca="true" t="shared" si="17" ref="CI6:CI20">BY6/BJ6*100</f>
        <v>0</v>
      </c>
      <c r="CJ6" s="27">
        <f aca="true" t="shared" si="18" ref="CJ6:CJ20">BZ6/BI6*100</f>
        <v>3.8360581678830408</v>
      </c>
      <c r="CK6" s="27">
        <f aca="true" t="shared" si="19" ref="CK6:CK20">CA6/BJ6*100</f>
        <v>3.040784522406781</v>
      </c>
    </row>
    <row r="7" spans="1:89" ht="12.75">
      <c r="A7" s="6" t="s">
        <v>13</v>
      </c>
      <c r="B7" s="7"/>
      <c r="C7" s="19">
        <v>291</v>
      </c>
      <c r="D7" s="19">
        <v>65.4</v>
      </c>
      <c r="E7" s="16">
        <f t="shared" si="0"/>
        <v>22.474226804123713</v>
      </c>
      <c r="F7" s="19">
        <v>573</v>
      </c>
      <c r="G7" s="19">
        <v>117.1</v>
      </c>
      <c r="H7" s="16">
        <f t="shared" si="1"/>
        <v>20.43630017452007</v>
      </c>
      <c r="I7" s="16"/>
      <c r="J7" s="16"/>
      <c r="K7" s="16"/>
      <c r="L7" s="16">
        <v>8</v>
      </c>
      <c r="M7" s="16"/>
      <c r="N7" s="29"/>
      <c r="O7" s="29"/>
      <c r="P7" s="29"/>
      <c r="Q7" s="29"/>
      <c r="R7" s="48"/>
      <c r="S7" s="60" t="s">
        <v>13</v>
      </c>
      <c r="T7" s="61"/>
      <c r="U7" s="62"/>
      <c r="V7" s="50">
        <v>4.1</v>
      </c>
      <c r="W7" s="18"/>
      <c r="X7" s="29">
        <f aca="true" t="shared" si="20" ref="X7:X19">W7/V7*100</f>
        <v>0</v>
      </c>
      <c r="Y7" s="19">
        <v>62.2</v>
      </c>
      <c r="Z7" s="19"/>
      <c r="AA7" s="16">
        <f t="shared" si="2"/>
        <v>0</v>
      </c>
      <c r="AB7" s="35"/>
      <c r="AC7" s="35"/>
      <c r="AD7" s="16"/>
      <c r="AE7" s="19">
        <v>75.6</v>
      </c>
      <c r="AF7" s="19"/>
      <c r="AG7" s="16"/>
      <c r="AH7" s="19">
        <v>32.9</v>
      </c>
      <c r="AI7" s="19"/>
      <c r="AJ7" s="16">
        <f aca="true" t="shared" si="21" ref="AJ7:AJ19">AI7/AH7*100</f>
        <v>0</v>
      </c>
      <c r="AK7" s="63"/>
      <c r="AL7" s="60" t="s">
        <v>13</v>
      </c>
      <c r="AM7" s="68"/>
      <c r="AN7" s="69"/>
      <c r="AO7" s="65">
        <v>542.2</v>
      </c>
      <c r="AP7" s="19">
        <v>192.5</v>
      </c>
      <c r="AQ7" s="16">
        <f t="shared" si="3"/>
        <v>35.50350424197713</v>
      </c>
      <c r="AR7" s="19">
        <v>531</v>
      </c>
      <c r="AS7" s="19"/>
      <c r="AT7" s="16">
        <f aca="true" t="shared" si="22" ref="AT7:AT20">AS7/AR7*100</f>
        <v>0</v>
      </c>
      <c r="AU7" s="30">
        <v>1.2</v>
      </c>
      <c r="AV7" s="30"/>
      <c r="AW7" s="16">
        <f>AV7/AU7*100</f>
        <v>0</v>
      </c>
      <c r="AX7" s="37"/>
      <c r="AY7" s="38"/>
      <c r="AZ7" s="16"/>
      <c r="BA7" s="10"/>
      <c r="BB7" s="19">
        <v>775.4</v>
      </c>
      <c r="BC7" s="19">
        <v>70</v>
      </c>
      <c r="BD7" s="16">
        <f t="shared" si="4"/>
        <v>9.027598658756771</v>
      </c>
      <c r="BE7" s="63"/>
      <c r="BF7" s="60" t="s">
        <v>13</v>
      </c>
      <c r="BG7" s="72"/>
      <c r="BH7" s="73"/>
      <c r="BI7" s="65">
        <f t="shared" si="5"/>
        <v>2896.6</v>
      </c>
      <c r="BJ7" s="19">
        <f t="shared" si="6"/>
        <v>445</v>
      </c>
      <c r="BK7" s="16">
        <f t="shared" si="7"/>
        <v>15.362839190775393</v>
      </c>
      <c r="BL7" s="10"/>
      <c r="BM7" s="16"/>
      <c r="BN7" s="39">
        <f t="shared" si="8"/>
        <v>2686.6000000000004</v>
      </c>
      <c r="BO7" s="39">
        <f t="shared" si="9"/>
        <v>414.7</v>
      </c>
      <c r="BP7" s="16">
        <f t="shared" si="10"/>
        <v>15.43586689496017</v>
      </c>
      <c r="BQ7" s="10">
        <v>1518.3</v>
      </c>
      <c r="BR7" s="10">
        <v>138.7</v>
      </c>
      <c r="BS7" s="10">
        <v>1069</v>
      </c>
      <c r="BT7" s="10">
        <v>267.4</v>
      </c>
      <c r="BU7" s="10"/>
      <c r="BV7" s="10"/>
      <c r="BW7" s="35" t="s">
        <v>13</v>
      </c>
      <c r="BX7" s="19">
        <v>66.3</v>
      </c>
      <c r="BY7" s="19">
        <v>4.1</v>
      </c>
      <c r="BZ7" s="19">
        <v>33</v>
      </c>
      <c r="CA7" s="19">
        <v>4.5</v>
      </c>
      <c r="CB7" s="18">
        <f t="shared" si="11"/>
        <v>52.41662638956017</v>
      </c>
      <c r="CC7" s="18">
        <f t="shared" si="11"/>
        <v>31.168539325842694</v>
      </c>
      <c r="CD7" s="18">
        <f t="shared" si="12"/>
        <v>36.90533729199751</v>
      </c>
      <c r="CE7" s="18">
        <f t="shared" si="13"/>
        <v>60.08988764044943</v>
      </c>
      <c r="CF7" s="18">
        <f t="shared" si="14"/>
        <v>0</v>
      </c>
      <c r="CG7" s="18">
        <f t="shared" si="15"/>
        <v>0</v>
      </c>
      <c r="CH7" s="18">
        <f t="shared" si="16"/>
        <v>2.2888904232548506</v>
      </c>
      <c r="CI7" s="18">
        <f t="shared" si="17"/>
        <v>0.9213483146067415</v>
      </c>
      <c r="CJ7" s="27">
        <f t="shared" si="18"/>
        <v>1.1392667265069392</v>
      </c>
      <c r="CK7" s="27">
        <f t="shared" si="19"/>
        <v>1.0112359550561798</v>
      </c>
    </row>
    <row r="8" spans="1:89" ht="12.75">
      <c r="A8" s="6" t="s">
        <v>14</v>
      </c>
      <c r="B8" s="7"/>
      <c r="C8" s="19">
        <v>378</v>
      </c>
      <c r="D8" s="19">
        <v>79.4</v>
      </c>
      <c r="E8" s="16">
        <f t="shared" si="0"/>
        <v>21.005291005291006</v>
      </c>
      <c r="F8" s="19">
        <v>633.8</v>
      </c>
      <c r="G8" s="19">
        <v>140</v>
      </c>
      <c r="H8" s="16">
        <f t="shared" si="1"/>
        <v>22.088987062164723</v>
      </c>
      <c r="I8" s="16"/>
      <c r="J8" s="16"/>
      <c r="K8" s="16"/>
      <c r="L8" s="16">
        <v>15</v>
      </c>
      <c r="M8" s="16"/>
      <c r="N8" s="29"/>
      <c r="O8" s="29">
        <v>50</v>
      </c>
      <c r="P8" s="29">
        <v>24.3</v>
      </c>
      <c r="Q8" s="29"/>
      <c r="R8" s="48"/>
      <c r="S8" s="60" t="s">
        <v>14</v>
      </c>
      <c r="T8" s="61"/>
      <c r="U8" s="62"/>
      <c r="V8" s="50">
        <v>7.8</v>
      </c>
      <c r="W8" s="18"/>
      <c r="X8" s="29">
        <f t="shared" si="20"/>
        <v>0</v>
      </c>
      <c r="Y8" s="19">
        <v>62.2</v>
      </c>
      <c r="Z8" s="19"/>
      <c r="AA8" s="16">
        <f t="shared" si="2"/>
        <v>0</v>
      </c>
      <c r="AB8" s="35"/>
      <c r="AC8" s="35"/>
      <c r="AD8" s="16"/>
      <c r="AE8" s="19">
        <v>132</v>
      </c>
      <c r="AF8" s="19">
        <v>32.8</v>
      </c>
      <c r="AG8" s="16">
        <f aca="true" t="shared" si="23" ref="AG8:AG20">AF8/AE8*100</f>
        <v>24.848484848484848</v>
      </c>
      <c r="AH8" s="19">
        <v>14</v>
      </c>
      <c r="AI8" s="19">
        <v>4</v>
      </c>
      <c r="AJ8" s="16">
        <f t="shared" si="21"/>
        <v>28.57142857142857</v>
      </c>
      <c r="AK8" s="63"/>
      <c r="AL8" s="60" t="s">
        <v>14</v>
      </c>
      <c r="AM8" s="68"/>
      <c r="AN8" s="69"/>
      <c r="AO8" s="65">
        <v>682.9</v>
      </c>
      <c r="AP8" s="19">
        <v>229.2</v>
      </c>
      <c r="AQ8" s="16">
        <f t="shared" si="3"/>
        <v>33.5627471079221</v>
      </c>
      <c r="AR8" s="19">
        <v>655.2</v>
      </c>
      <c r="AS8" s="19">
        <v>82.1</v>
      </c>
      <c r="AT8" s="16">
        <f t="shared" si="22"/>
        <v>12.530525030525027</v>
      </c>
      <c r="AU8" s="30">
        <v>1.4</v>
      </c>
      <c r="AV8" s="30">
        <v>1.4</v>
      </c>
      <c r="AW8" s="16">
        <f aca="true" t="shared" si="24" ref="AW8:AW19">AV8/AU8*100</f>
        <v>100</v>
      </c>
      <c r="AX8" s="37"/>
      <c r="AY8" s="38"/>
      <c r="AZ8" s="16"/>
      <c r="BA8" s="10"/>
      <c r="BB8" s="19">
        <v>1174.2</v>
      </c>
      <c r="BC8" s="19">
        <v>298.9</v>
      </c>
      <c r="BD8" s="16">
        <f t="shared" si="4"/>
        <v>25.455629364673815</v>
      </c>
      <c r="BE8" s="63"/>
      <c r="BF8" s="60" t="s">
        <v>14</v>
      </c>
      <c r="BG8" s="72"/>
      <c r="BH8" s="73"/>
      <c r="BI8" s="65">
        <f t="shared" si="5"/>
        <v>3806.500000000001</v>
      </c>
      <c r="BJ8" s="19">
        <f t="shared" si="6"/>
        <v>892.0999999999999</v>
      </c>
      <c r="BK8" s="16">
        <f t="shared" si="7"/>
        <v>23.43622750558255</v>
      </c>
      <c r="BL8" s="10"/>
      <c r="BM8" s="16"/>
      <c r="BN8" s="39">
        <f t="shared" si="8"/>
        <v>3219.5</v>
      </c>
      <c r="BO8" s="39">
        <f t="shared" si="9"/>
        <v>777.4</v>
      </c>
      <c r="BP8" s="16">
        <f t="shared" si="10"/>
        <v>24.146606615934154</v>
      </c>
      <c r="BQ8" s="10">
        <v>1447.3</v>
      </c>
      <c r="BR8" s="10">
        <v>347.6</v>
      </c>
      <c r="BS8" s="10">
        <v>1659.2</v>
      </c>
      <c r="BT8" s="10">
        <v>415</v>
      </c>
      <c r="BU8" s="10"/>
      <c r="BV8" s="10"/>
      <c r="BW8" s="35" t="s">
        <v>14</v>
      </c>
      <c r="BX8" s="19">
        <v>70</v>
      </c>
      <c r="BY8" s="19">
        <v>7.8</v>
      </c>
      <c r="BZ8" s="19">
        <v>43</v>
      </c>
      <c r="CA8" s="19">
        <v>7</v>
      </c>
      <c r="CB8" s="18">
        <f t="shared" si="11"/>
        <v>38.02180480756599</v>
      </c>
      <c r="CC8" s="18">
        <f t="shared" si="11"/>
        <v>38.96424167694205</v>
      </c>
      <c r="CD8" s="18">
        <f t="shared" si="12"/>
        <v>43.588598450019695</v>
      </c>
      <c r="CE8" s="18">
        <f t="shared" si="13"/>
        <v>46.519448492321494</v>
      </c>
      <c r="CF8" s="18">
        <f t="shared" si="14"/>
        <v>0</v>
      </c>
      <c r="CG8" s="18">
        <f t="shared" si="15"/>
        <v>0</v>
      </c>
      <c r="CH8" s="18">
        <f t="shared" si="16"/>
        <v>1.8389596742414287</v>
      </c>
      <c r="CI8" s="18">
        <f t="shared" si="17"/>
        <v>0.874341441542428</v>
      </c>
      <c r="CJ8" s="27">
        <f t="shared" si="18"/>
        <v>1.1296466570340205</v>
      </c>
      <c r="CK8" s="27">
        <f t="shared" si="19"/>
        <v>0.7846653962560253</v>
      </c>
    </row>
    <row r="9" spans="1:89" ht="12.75">
      <c r="A9" s="8" t="s">
        <v>11</v>
      </c>
      <c r="B9" s="9"/>
      <c r="C9" s="19">
        <v>373</v>
      </c>
      <c r="D9" s="19">
        <v>107.4</v>
      </c>
      <c r="E9" s="16">
        <f t="shared" si="0"/>
        <v>28.793565683646115</v>
      </c>
      <c r="F9" s="19">
        <v>1965.4</v>
      </c>
      <c r="G9" s="19">
        <v>439.1</v>
      </c>
      <c r="H9" s="16">
        <f t="shared" si="1"/>
        <v>22.341508089956243</v>
      </c>
      <c r="I9" s="16"/>
      <c r="J9" s="16"/>
      <c r="K9" s="16"/>
      <c r="L9" s="16">
        <v>20</v>
      </c>
      <c r="M9" s="16"/>
      <c r="N9" s="29"/>
      <c r="O9" s="29"/>
      <c r="P9" s="29"/>
      <c r="Q9" s="29"/>
      <c r="R9" s="48"/>
      <c r="S9" s="60" t="s">
        <v>34</v>
      </c>
      <c r="T9" s="61"/>
      <c r="U9" s="62"/>
      <c r="V9" s="50">
        <v>17</v>
      </c>
      <c r="W9" s="18"/>
      <c r="X9" s="29">
        <f t="shared" si="20"/>
        <v>0</v>
      </c>
      <c r="Y9" s="19">
        <v>155.3</v>
      </c>
      <c r="Z9" s="19"/>
      <c r="AA9" s="16">
        <f t="shared" si="2"/>
        <v>0</v>
      </c>
      <c r="AB9" s="35"/>
      <c r="AC9" s="35"/>
      <c r="AD9" s="16"/>
      <c r="AE9" s="19">
        <v>185</v>
      </c>
      <c r="AF9" s="19">
        <v>31.2</v>
      </c>
      <c r="AG9" s="16">
        <f t="shared" si="23"/>
        <v>16.864864864864863</v>
      </c>
      <c r="AH9" s="19">
        <v>108.1</v>
      </c>
      <c r="AI9" s="19">
        <v>33.6</v>
      </c>
      <c r="AJ9" s="16">
        <f t="shared" si="21"/>
        <v>31.082331174838117</v>
      </c>
      <c r="AK9" s="63"/>
      <c r="AL9" s="60" t="s">
        <v>34</v>
      </c>
      <c r="AM9" s="68"/>
      <c r="AN9" s="69"/>
      <c r="AO9" s="65">
        <v>780</v>
      </c>
      <c r="AP9" s="19">
        <v>338.4</v>
      </c>
      <c r="AQ9" s="16">
        <f t="shared" si="3"/>
        <v>43.38461538461538</v>
      </c>
      <c r="AR9" s="19">
        <v>2155.2</v>
      </c>
      <c r="AS9" s="19">
        <v>187.1</v>
      </c>
      <c r="AT9" s="16">
        <f t="shared" si="22"/>
        <v>8.68132887899035</v>
      </c>
      <c r="AU9" s="30">
        <v>3.9</v>
      </c>
      <c r="AV9" s="30"/>
      <c r="AW9" s="16">
        <f t="shared" si="24"/>
        <v>0</v>
      </c>
      <c r="AX9" s="36">
        <v>73</v>
      </c>
      <c r="AY9" s="36">
        <v>29</v>
      </c>
      <c r="AZ9" s="16"/>
      <c r="BA9" s="10"/>
      <c r="BB9" s="19">
        <v>3133.2</v>
      </c>
      <c r="BC9" s="19">
        <v>305</v>
      </c>
      <c r="BD9" s="16">
        <f t="shared" si="4"/>
        <v>9.734456785395123</v>
      </c>
      <c r="BE9" s="63"/>
      <c r="BF9" s="60" t="s">
        <v>34</v>
      </c>
      <c r="BG9" s="72"/>
      <c r="BH9" s="73"/>
      <c r="BI9" s="65">
        <f t="shared" si="5"/>
        <v>8969.099999999999</v>
      </c>
      <c r="BJ9" s="19">
        <f t="shared" si="6"/>
        <v>1470.7999999999997</v>
      </c>
      <c r="BK9" s="16">
        <f t="shared" si="7"/>
        <v>16.3985238206732</v>
      </c>
      <c r="BL9" s="10"/>
      <c r="BM9" s="16"/>
      <c r="BN9" s="39">
        <f t="shared" si="8"/>
        <v>8867</v>
      </c>
      <c r="BO9" s="39">
        <f t="shared" si="9"/>
        <v>1953.2</v>
      </c>
      <c r="BP9" s="16">
        <f t="shared" si="10"/>
        <v>22.02774331792038</v>
      </c>
      <c r="BQ9" s="10">
        <v>3803.1</v>
      </c>
      <c r="BR9" s="10">
        <v>717.7</v>
      </c>
      <c r="BS9" s="10">
        <v>4801.6</v>
      </c>
      <c r="BT9" s="10">
        <v>1200.5</v>
      </c>
      <c r="BU9" s="10"/>
      <c r="BV9" s="10"/>
      <c r="BW9" s="35" t="s">
        <v>34</v>
      </c>
      <c r="BX9" s="19">
        <v>172.3</v>
      </c>
      <c r="BY9" s="19">
        <v>17</v>
      </c>
      <c r="BZ9" s="18">
        <v>90</v>
      </c>
      <c r="CA9" s="35">
        <v>18</v>
      </c>
      <c r="CB9" s="18">
        <f t="shared" si="11"/>
        <v>42.40224771716226</v>
      </c>
      <c r="CC9" s="18">
        <f t="shared" si="11"/>
        <v>48.79657329344575</v>
      </c>
      <c r="CD9" s="18">
        <f t="shared" si="12"/>
        <v>53.53491431693259</v>
      </c>
      <c r="CE9" s="18">
        <f t="shared" si="13"/>
        <v>81.62224639651892</v>
      </c>
      <c r="CF9" s="18">
        <f t="shared" si="14"/>
        <v>0</v>
      </c>
      <c r="CG9" s="18">
        <f t="shared" si="15"/>
        <v>0</v>
      </c>
      <c r="CH9" s="18">
        <f t="shared" si="16"/>
        <v>1.9210400151631717</v>
      </c>
      <c r="CI9" s="18">
        <f t="shared" si="17"/>
        <v>1.1558335599673648</v>
      </c>
      <c r="CJ9" s="27">
        <f t="shared" si="18"/>
        <v>1.003445161721912</v>
      </c>
      <c r="CK9" s="27">
        <f t="shared" si="19"/>
        <v>1.22382376937721</v>
      </c>
    </row>
    <row r="10" spans="1:89" ht="12.75">
      <c r="A10" s="6" t="s">
        <v>24</v>
      </c>
      <c r="B10" s="7"/>
      <c r="C10" s="19">
        <v>227</v>
      </c>
      <c r="D10" s="19">
        <v>62.6</v>
      </c>
      <c r="E10" s="16">
        <f t="shared" si="0"/>
        <v>27.57709251101322</v>
      </c>
      <c r="F10" s="19">
        <v>490.3</v>
      </c>
      <c r="G10" s="19">
        <v>167</v>
      </c>
      <c r="H10" s="16">
        <v>12.3</v>
      </c>
      <c r="I10" s="16"/>
      <c r="J10" s="16"/>
      <c r="K10" s="16"/>
      <c r="L10" s="16">
        <v>15</v>
      </c>
      <c r="M10" s="16"/>
      <c r="N10" s="29"/>
      <c r="O10" s="29"/>
      <c r="P10" s="29"/>
      <c r="Q10" s="29"/>
      <c r="R10" s="48"/>
      <c r="S10" s="60" t="s">
        <v>35</v>
      </c>
      <c r="T10" s="61"/>
      <c r="U10" s="62"/>
      <c r="V10" s="50">
        <v>4.2</v>
      </c>
      <c r="W10" s="18"/>
      <c r="X10" s="29">
        <f t="shared" si="20"/>
        <v>0</v>
      </c>
      <c r="Y10" s="19">
        <v>62.2</v>
      </c>
      <c r="Z10" s="19"/>
      <c r="AA10" s="16">
        <f t="shared" si="2"/>
        <v>0</v>
      </c>
      <c r="AB10" s="35"/>
      <c r="AC10" s="35"/>
      <c r="AD10" s="16"/>
      <c r="AE10" s="19">
        <v>116</v>
      </c>
      <c r="AF10" s="19">
        <v>27</v>
      </c>
      <c r="AG10" s="16">
        <f t="shared" si="23"/>
        <v>23.275862068965516</v>
      </c>
      <c r="AH10" s="19">
        <v>32.6</v>
      </c>
      <c r="AI10" s="19"/>
      <c r="AJ10" s="16">
        <f t="shared" si="21"/>
        <v>0</v>
      </c>
      <c r="AK10" s="63"/>
      <c r="AL10" s="60" t="s">
        <v>35</v>
      </c>
      <c r="AM10" s="68"/>
      <c r="AN10" s="69"/>
      <c r="AO10" s="65">
        <v>260.8</v>
      </c>
      <c r="AP10" s="19">
        <v>136.3</v>
      </c>
      <c r="AQ10" s="16">
        <f t="shared" si="3"/>
        <v>52.262269938650306</v>
      </c>
      <c r="AR10" s="19">
        <v>864.2</v>
      </c>
      <c r="AS10" s="19">
        <v>46.2</v>
      </c>
      <c r="AT10" s="16">
        <f t="shared" si="22"/>
        <v>5.345984725757926</v>
      </c>
      <c r="AU10" s="30">
        <v>1</v>
      </c>
      <c r="AV10" s="30"/>
      <c r="AW10" s="16">
        <f t="shared" si="24"/>
        <v>0</v>
      </c>
      <c r="AX10" s="38"/>
      <c r="AY10" s="38"/>
      <c r="AZ10" s="16"/>
      <c r="BA10" s="10"/>
      <c r="BB10" s="19">
        <v>1066.1</v>
      </c>
      <c r="BC10" s="19">
        <v>118</v>
      </c>
      <c r="BD10" s="16">
        <f t="shared" si="4"/>
        <v>11.068380076915862</v>
      </c>
      <c r="BE10" s="63"/>
      <c r="BF10" s="60" t="s">
        <v>35</v>
      </c>
      <c r="BG10" s="72"/>
      <c r="BH10" s="73"/>
      <c r="BI10" s="65">
        <f t="shared" si="5"/>
        <v>3139.3999999999996</v>
      </c>
      <c r="BJ10" s="19">
        <f t="shared" si="6"/>
        <v>557.1</v>
      </c>
      <c r="BK10" s="16">
        <f t="shared" si="7"/>
        <v>17.74542906287826</v>
      </c>
      <c r="BL10" s="10"/>
      <c r="BM10" s="16"/>
      <c r="BN10" s="39">
        <f t="shared" si="8"/>
        <v>3061.1</v>
      </c>
      <c r="BO10" s="39">
        <f t="shared" si="9"/>
        <v>678.8000000000001</v>
      </c>
      <c r="BP10" s="16">
        <f t="shared" si="10"/>
        <v>22.175035118094804</v>
      </c>
      <c r="BQ10" s="10">
        <v>1233.6</v>
      </c>
      <c r="BR10" s="10">
        <v>238.1</v>
      </c>
      <c r="BS10" s="10">
        <v>1721.1</v>
      </c>
      <c r="BT10" s="10">
        <v>430.5</v>
      </c>
      <c r="BU10" s="10"/>
      <c r="BV10" s="10"/>
      <c r="BW10" s="35" t="s">
        <v>35</v>
      </c>
      <c r="BX10" s="19">
        <v>66.4</v>
      </c>
      <c r="BY10" s="19">
        <v>4.2</v>
      </c>
      <c r="BZ10" s="19">
        <v>40</v>
      </c>
      <c r="CA10" s="19">
        <v>6</v>
      </c>
      <c r="CB10" s="18">
        <f t="shared" si="11"/>
        <v>39.29413263680958</v>
      </c>
      <c r="CC10" s="18">
        <f t="shared" si="11"/>
        <v>42.73918506551786</v>
      </c>
      <c r="CD10" s="18">
        <f t="shared" si="12"/>
        <v>54.822577562591576</v>
      </c>
      <c r="CE10" s="18">
        <f t="shared" si="13"/>
        <v>77.27517501346257</v>
      </c>
      <c r="CF10" s="18">
        <f t="shared" si="14"/>
        <v>0</v>
      </c>
      <c r="CG10" s="18">
        <f t="shared" si="15"/>
        <v>0</v>
      </c>
      <c r="CH10" s="18">
        <f t="shared" si="16"/>
        <v>2.1150538319424097</v>
      </c>
      <c r="CI10" s="18">
        <f t="shared" si="17"/>
        <v>0.7539041464728056</v>
      </c>
      <c r="CJ10" s="27">
        <f t="shared" si="18"/>
        <v>1.2741288144231384</v>
      </c>
      <c r="CK10" s="27">
        <f t="shared" si="19"/>
        <v>1.0770059235325793</v>
      </c>
    </row>
    <row r="11" spans="1:89" ht="12.75">
      <c r="A11" s="8" t="s">
        <v>15</v>
      </c>
      <c r="B11" s="9"/>
      <c r="C11" s="19">
        <v>327</v>
      </c>
      <c r="D11" s="19">
        <v>85</v>
      </c>
      <c r="E11" s="16">
        <f t="shared" si="0"/>
        <v>25.993883792048926</v>
      </c>
      <c r="F11" s="19">
        <v>748.7</v>
      </c>
      <c r="G11" s="19">
        <v>157</v>
      </c>
      <c r="H11" s="16">
        <f t="shared" si="1"/>
        <v>20.9696807800187</v>
      </c>
      <c r="I11" s="16"/>
      <c r="J11" s="16"/>
      <c r="K11" s="16"/>
      <c r="L11" s="16">
        <v>1</v>
      </c>
      <c r="M11" s="16"/>
      <c r="N11" s="29"/>
      <c r="O11" s="29">
        <v>30</v>
      </c>
      <c r="P11" s="29">
        <v>15</v>
      </c>
      <c r="Q11" s="16">
        <f>P11/O11*100</f>
        <v>50</v>
      </c>
      <c r="R11" s="48"/>
      <c r="S11" s="60" t="s">
        <v>36</v>
      </c>
      <c r="T11" s="61"/>
      <c r="U11" s="62"/>
      <c r="V11" s="50">
        <v>3.8</v>
      </c>
      <c r="W11" s="18"/>
      <c r="X11" s="29">
        <f t="shared" si="20"/>
        <v>0</v>
      </c>
      <c r="Y11" s="19">
        <v>62.2</v>
      </c>
      <c r="Z11" s="19"/>
      <c r="AA11" s="16">
        <f t="shared" si="2"/>
        <v>0</v>
      </c>
      <c r="AB11" s="35"/>
      <c r="AC11" s="35"/>
      <c r="AD11" s="16"/>
      <c r="AE11" s="19">
        <v>195.6</v>
      </c>
      <c r="AF11" s="19">
        <v>57.5</v>
      </c>
      <c r="AG11" s="16">
        <f t="shared" si="23"/>
        <v>29.39672801635992</v>
      </c>
      <c r="AH11" s="19">
        <v>40</v>
      </c>
      <c r="AI11" s="19">
        <v>10</v>
      </c>
      <c r="AJ11" s="16">
        <f t="shared" si="21"/>
        <v>25</v>
      </c>
      <c r="AK11" s="63"/>
      <c r="AL11" s="60" t="s">
        <v>36</v>
      </c>
      <c r="AM11" s="68"/>
      <c r="AN11" s="69"/>
      <c r="AO11" s="65">
        <v>297</v>
      </c>
      <c r="AP11" s="19">
        <v>93.5</v>
      </c>
      <c r="AQ11" s="16">
        <f t="shared" si="3"/>
        <v>31.48148148148148</v>
      </c>
      <c r="AR11" s="19">
        <v>768.2</v>
      </c>
      <c r="AS11" s="19">
        <v>75.9</v>
      </c>
      <c r="AT11" s="16">
        <f t="shared" si="22"/>
        <v>9.880239520958083</v>
      </c>
      <c r="AU11" s="30">
        <v>0.5</v>
      </c>
      <c r="AV11" s="30"/>
      <c r="AW11" s="16">
        <f t="shared" si="24"/>
        <v>0</v>
      </c>
      <c r="AX11" s="36"/>
      <c r="AY11" s="36"/>
      <c r="AZ11" s="40"/>
      <c r="BA11" s="10"/>
      <c r="BB11" s="19">
        <v>1077.6</v>
      </c>
      <c r="BC11" s="19">
        <v>257.1</v>
      </c>
      <c r="BD11" s="16">
        <f t="shared" si="4"/>
        <v>23.858574610244993</v>
      </c>
      <c r="BE11" s="63"/>
      <c r="BF11" s="60" t="s">
        <v>36</v>
      </c>
      <c r="BG11" s="72"/>
      <c r="BH11" s="73"/>
      <c r="BI11" s="65">
        <f t="shared" si="5"/>
        <v>3551.6000000000004</v>
      </c>
      <c r="BJ11" s="19">
        <f t="shared" si="6"/>
        <v>751</v>
      </c>
      <c r="BK11" s="16">
        <f t="shared" si="7"/>
        <v>21.14539925667305</v>
      </c>
      <c r="BL11" s="10"/>
      <c r="BM11" s="16"/>
      <c r="BN11" s="39">
        <f t="shared" si="8"/>
        <v>3069.5</v>
      </c>
      <c r="BO11" s="39">
        <f t="shared" si="9"/>
        <v>1315.1</v>
      </c>
      <c r="BP11" s="16">
        <f t="shared" si="10"/>
        <v>42.84411141879785</v>
      </c>
      <c r="BQ11" s="10">
        <v>1233.9</v>
      </c>
      <c r="BR11" s="10">
        <v>872.9</v>
      </c>
      <c r="BS11" s="10">
        <v>1729.6</v>
      </c>
      <c r="BT11" s="10">
        <v>432.4</v>
      </c>
      <c r="BU11" s="10"/>
      <c r="BV11" s="10"/>
      <c r="BW11" s="35" t="s">
        <v>36</v>
      </c>
      <c r="BX11" s="19">
        <v>66</v>
      </c>
      <c r="BY11" s="19">
        <v>3.8</v>
      </c>
      <c r="BZ11" s="19">
        <v>40</v>
      </c>
      <c r="CA11" s="18">
        <v>6</v>
      </c>
      <c r="CB11" s="18">
        <f t="shared" si="11"/>
        <v>34.74208807298119</v>
      </c>
      <c r="CC11" s="18">
        <f t="shared" si="11"/>
        <v>116.23169107856191</v>
      </c>
      <c r="CD11" s="18">
        <f t="shared" si="12"/>
        <v>48.699177835341814</v>
      </c>
      <c r="CE11" s="18">
        <f t="shared" si="13"/>
        <v>57.57656458055925</v>
      </c>
      <c r="CF11" s="18">
        <f t="shared" si="14"/>
        <v>0</v>
      </c>
      <c r="CG11" s="18">
        <f t="shared" si="15"/>
        <v>0</v>
      </c>
      <c r="CH11" s="18">
        <f t="shared" si="16"/>
        <v>1.8583173780831173</v>
      </c>
      <c r="CI11" s="18">
        <f t="shared" si="17"/>
        <v>0.5059920106524634</v>
      </c>
      <c r="CJ11" s="27">
        <f t="shared" si="18"/>
        <v>1.1262529564140105</v>
      </c>
      <c r="CK11" s="27">
        <f t="shared" si="19"/>
        <v>0.7989347536617843</v>
      </c>
    </row>
    <row r="12" spans="1:89" ht="12.75">
      <c r="A12" s="6" t="s">
        <v>16</v>
      </c>
      <c r="B12" s="7"/>
      <c r="C12" s="19">
        <v>361.6</v>
      </c>
      <c r="D12" s="19">
        <v>84.2</v>
      </c>
      <c r="E12" s="16">
        <f t="shared" si="0"/>
        <v>23.285398230088493</v>
      </c>
      <c r="F12" s="19">
        <v>1136.1</v>
      </c>
      <c r="G12" s="19">
        <v>193.5</v>
      </c>
      <c r="H12" s="16">
        <f t="shared" si="1"/>
        <v>17.031951412727757</v>
      </c>
      <c r="I12" s="16"/>
      <c r="J12" s="16"/>
      <c r="K12" s="16"/>
      <c r="L12" s="16">
        <v>15</v>
      </c>
      <c r="M12" s="16"/>
      <c r="N12" s="29"/>
      <c r="O12" s="29">
        <v>30</v>
      </c>
      <c r="P12" s="29"/>
      <c r="Q12" s="29"/>
      <c r="R12" s="48"/>
      <c r="S12" s="60" t="s">
        <v>37</v>
      </c>
      <c r="T12" s="61"/>
      <c r="U12" s="62"/>
      <c r="V12" s="50">
        <v>5.3</v>
      </c>
      <c r="W12" s="18">
        <v>0.9</v>
      </c>
      <c r="X12" s="29">
        <f t="shared" si="20"/>
        <v>16.9811320754717</v>
      </c>
      <c r="Y12" s="19">
        <v>62.2</v>
      </c>
      <c r="Z12" s="19"/>
      <c r="AA12" s="16">
        <f t="shared" si="2"/>
        <v>0</v>
      </c>
      <c r="AB12" s="35"/>
      <c r="AC12" s="35"/>
      <c r="AD12" s="16"/>
      <c r="AE12" s="19">
        <v>226.4</v>
      </c>
      <c r="AF12" s="19">
        <v>149.3</v>
      </c>
      <c r="AG12" s="16">
        <f t="shared" si="23"/>
        <v>65.9452296819788</v>
      </c>
      <c r="AH12" s="19">
        <v>103.4</v>
      </c>
      <c r="AI12" s="19"/>
      <c r="AJ12" s="16">
        <f t="shared" si="21"/>
        <v>0</v>
      </c>
      <c r="AK12" s="63"/>
      <c r="AL12" s="60" t="s">
        <v>37</v>
      </c>
      <c r="AM12" s="68"/>
      <c r="AN12" s="69"/>
      <c r="AO12" s="65">
        <v>799.4</v>
      </c>
      <c r="AP12" s="19">
        <v>46.9</v>
      </c>
      <c r="AQ12" s="16">
        <f t="shared" si="3"/>
        <v>5.866900175131348</v>
      </c>
      <c r="AR12" s="19">
        <v>982.9</v>
      </c>
      <c r="AS12" s="19"/>
      <c r="AT12" s="16">
        <f t="shared" si="22"/>
        <v>0</v>
      </c>
      <c r="AU12" s="30">
        <v>21.1</v>
      </c>
      <c r="AV12" s="30">
        <v>14.1</v>
      </c>
      <c r="AW12" s="16">
        <f t="shared" si="24"/>
        <v>66.82464454976302</v>
      </c>
      <c r="AX12" s="38"/>
      <c r="AY12" s="38"/>
      <c r="AZ12" s="16"/>
      <c r="BA12" s="10"/>
      <c r="BB12" s="19">
        <v>1042</v>
      </c>
      <c r="BC12" s="19">
        <v>261</v>
      </c>
      <c r="BD12" s="16">
        <f t="shared" si="4"/>
        <v>25.04798464491363</v>
      </c>
      <c r="BE12" s="63"/>
      <c r="BF12" s="60" t="s">
        <v>37</v>
      </c>
      <c r="BG12" s="72"/>
      <c r="BH12" s="73"/>
      <c r="BI12" s="65">
        <f t="shared" si="5"/>
        <v>4785.4</v>
      </c>
      <c r="BJ12" s="19">
        <f t="shared" si="6"/>
        <v>749.9</v>
      </c>
      <c r="BK12" s="16">
        <f t="shared" si="7"/>
        <v>15.670581351611151</v>
      </c>
      <c r="BL12" s="10"/>
      <c r="BM12" s="16"/>
      <c r="BN12" s="39">
        <f t="shared" si="8"/>
        <v>4152.7</v>
      </c>
      <c r="BO12" s="39">
        <f t="shared" si="9"/>
        <v>741.5</v>
      </c>
      <c r="BP12" s="16">
        <f t="shared" si="10"/>
        <v>17.85585281864811</v>
      </c>
      <c r="BQ12" s="10">
        <v>2687.5</v>
      </c>
      <c r="BR12" s="10">
        <v>415.8</v>
      </c>
      <c r="BS12" s="10">
        <v>1257.7</v>
      </c>
      <c r="BT12" s="10">
        <v>314.4</v>
      </c>
      <c r="BU12" s="10"/>
      <c r="BV12" s="10"/>
      <c r="BW12" s="35" t="s">
        <v>37</v>
      </c>
      <c r="BX12" s="19">
        <v>67.5</v>
      </c>
      <c r="BY12" s="19">
        <v>5.3</v>
      </c>
      <c r="BZ12" s="19">
        <v>140</v>
      </c>
      <c r="CA12" s="19">
        <v>6</v>
      </c>
      <c r="CB12" s="18">
        <f t="shared" si="11"/>
        <v>56.16040456388182</v>
      </c>
      <c r="CC12" s="18">
        <f t="shared" si="11"/>
        <v>55.44739298573143</v>
      </c>
      <c r="CD12" s="18">
        <f t="shared" si="12"/>
        <v>26.282024491160616</v>
      </c>
      <c r="CE12" s="18">
        <f t="shared" si="13"/>
        <v>41.92559007867715</v>
      </c>
      <c r="CF12" s="18">
        <f t="shared" si="14"/>
        <v>0</v>
      </c>
      <c r="CG12" s="18">
        <f t="shared" si="15"/>
        <v>0</v>
      </c>
      <c r="CH12" s="18">
        <f t="shared" si="16"/>
        <v>1.4105403936974967</v>
      </c>
      <c r="CI12" s="18">
        <f t="shared" si="17"/>
        <v>0.7067609014535271</v>
      </c>
      <c r="CJ12" s="27">
        <f t="shared" si="18"/>
        <v>2.9255652610022156</v>
      </c>
      <c r="CK12" s="27">
        <f t="shared" si="19"/>
        <v>0.8001066808907855</v>
      </c>
    </row>
    <row r="13" spans="1:89" ht="12.75">
      <c r="A13" s="8" t="s">
        <v>17</v>
      </c>
      <c r="B13" s="9"/>
      <c r="C13" s="19">
        <v>340</v>
      </c>
      <c r="D13" s="19">
        <v>72.9</v>
      </c>
      <c r="E13" s="16">
        <f t="shared" si="0"/>
        <v>21.441176470588236</v>
      </c>
      <c r="F13" s="19">
        <v>580</v>
      </c>
      <c r="G13" s="19">
        <v>134.3</v>
      </c>
      <c r="H13" s="16">
        <f t="shared" si="1"/>
        <v>23.155172413793103</v>
      </c>
      <c r="I13" s="16"/>
      <c r="J13" s="16"/>
      <c r="K13" s="16"/>
      <c r="L13" s="16">
        <v>10</v>
      </c>
      <c r="M13" s="16"/>
      <c r="N13" s="29"/>
      <c r="O13" s="29"/>
      <c r="P13" s="29"/>
      <c r="Q13" s="29"/>
      <c r="R13" s="48"/>
      <c r="S13" s="60" t="s">
        <v>38</v>
      </c>
      <c r="T13" s="61"/>
      <c r="U13" s="62"/>
      <c r="V13" s="50">
        <v>2.4</v>
      </c>
      <c r="W13" s="18"/>
      <c r="X13" s="29">
        <f t="shared" si="20"/>
        <v>0</v>
      </c>
      <c r="Y13" s="19">
        <v>62.2</v>
      </c>
      <c r="Z13" s="19"/>
      <c r="AA13" s="16">
        <f t="shared" si="2"/>
        <v>0</v>
      </c>
      <c r="AB13" s="35"/>
      <c r="AC13" s="35"/>
      <c r="AD13" s="16"/>
      <c r="AE13" s="19">
        <v>186</v>
      </c>
      <c r="AF13" s="19">
        <v>44.5</v>
      </c>
      <c r="AG13" s="16">
        <f t="shared" si="23"/>
        <v>23.9247311827957</v>
      </c>
      <c r="AH13" s="19">
        <v>29.5</v>
      </c>
      <c r="AI13" s="19"/>
      <c r="AJ13" s="16">
        <f t="shared" si="21"/>
        <v>0</v>
      </c>
      <c r="AK13" s="63"/>
      <c r="AL13" s="60" t="s">
        <v>38</v>
      </c>
      <c r="AM13" s="68"/>
      <c r="AN13" s="69"/>
      <c r="AO13" s="65">
        <v>235.6</v>
      </c>
      <c r="AP13" s="19">
        <v>72.2</v>
      </c>
      <c r="AQ13" s="16">
        <f t="shared" si="3"/>
        <v>30.64516129032258</v>
      </c>
      <c r="AR13" s="19">
        <v>440.6</v>
      </c>
      <c r="AS13" s="19">
        <v>72.2</v>
      </c>
      <c r="AT13" s="16">
        <f t="shared" si="22"/>
        <v>16.386745347253743</v>
      </c>
      <c r="AU13" s="30">
        <v>1</v>
      </c>
      <c r="AV13" s="30"/>
      <c r="AW13" s="16">
        <f t="shared" si="24"/>
        <v>0</v>
      </c>
      <c r="AX13" s="36"/>
      <c r="AY13" s="36"/>
      <c r="AZ13" s="16"/>
      <c r="BA13" s="10"/>
      <c r="BB13" s="19">
        <v>938.1</v>
      </c>
      <c r="BC13" s="19">
        <v>176</v>
      </c>
      <c r="BD13" s="16">
        <f t="shared" si="4"/>
        <v>18.761326084639162</v>
      </c>
      <c r="BE13" s="63"/>
      <c r="BF13" s="60" t="s">
        <v>38</v>
      </c>
      <c r="BG13" s="72"/>
      <c r="BH13" s="73"/>
      <c r="BI13" s="65">
        <f t="shared" si="5"/>
        <v>2825.4</v>
      </c>
      <c r="BJ13" s="19">
        <f t="shared" si="6"/>
        <v>572.1</v>
      </c>
      <c r="BK13" s="16">
        <f t="shared" si="7"/>
        <v>20.24846039498832</v>
      </c>
      <c r="BL13" s="10"/>
      <c r="BM13" s="16"/>
      <c r="BN13" s="39">
        <f t="shared" si="8"/>
        <v>2825.4</v>
      </c>
      <c r="BO13" s="39">
        <f t="shared" si="9"/>
        <v>601.6</v>
      </c>
      <c r="BP13" s="16">
        <f t="shared" si="10"/>
        <v>21.292560345437813</v>
      </c>
      <c r="BQ13" s="10">
        <v>908.9</v>
      </c>
      <c r="BR13" s="10">
        <v>145.3</v>
      </c>
      <c r="BS13" s="10">
        <v>1815.9</v>
      </c>
      <c r="BT13" s="10">
        <v>453.9</v>
      </c>
      <c r="BU13" s="10"/>
      <c r="BV13" s="10"/>
      <c r="BW13" s="35" t="s">
        <v>38</v>
      </c>
      <c r="BX13" s="19">
        <v>64.6</v>
      </c>
      <c r="BY13" s="19">
        <v>2.4</v>
      </c>
      <c r="BZ13" s="19">
        <v>36</v>
      </c>
      <c r="CA13" s="19"/>
      <c r="CB13" s="18">
        <f t="shared" si="11"/>
        <v>32.1688964394422</v>
      </c>
      <c r="CC13" s="18">
        <f t="shared" si="11"/>
        <v>25.397657752141235</v>
      </c>
      <c r="CD13" s="18">
        <f t="shared" si="12"/>
        <v>64.27054576343173</v>
      </c>
      <c r="CE13" s="18">
        <f t="shared" si="13"/>
        <v>79.3392763502884</v>
      </c>
      <c r="CF13" s="18">
        <f t="shared" si="14"/>
        <v>0</v>
      </c>
      <c r="CG13" s="18">
        <f t="shared" si="15"/>
        <v>0</v>
      </c>
      <c r="CH13" s="18">
        <f t="shared" si="16"/>
        <v>2.2864019253910945</v>
      </c>
      <c r="CI13" s="18">
        <f t="shared" si="17"/>
        <v>0.4195070791819612</v>
      </c>
      <c r="CJ13" s="27">
        <f t="shared" si="18"/>
        <v>1.2741558717349757</v>
      </c>
      <c r="CK13" s="27">
        <f t="shared" si="19"/>
        <v>0</v>
      </c>
    </row>
    <row r="14" spans="1:89" ht="12.75">
      <c r="A14" s="6" t="s">
        <v>18</v>
      </c>
      <c r="B14" s="7"/>
      <c r="C14" s="19">
        <v>367</v>
      </c>
      <c r="D14" s="19">
        <v>86.7</v>
      </c>
      <c r="E14" s="16">
        <f t="shared" si="0"/>
        <v>23.62397820163488</v>
      </c>
      <c r="F14" s="19">
        <v>652.8</v>
      </c>
      <c r="G14" s="19">
        <v>153.9</v>
      </c>
      <c r="H14" s="16">
        <f t="shared" si="1"/>
        <v>23.575367647058826</v>
      </c>
      <c r="I14" s="16"/>
      <c r="J14" s="16"/>
      <c r="K14" s="16"/>
      <c r="L14" s="16">
        <v>1</v>
      </c>
      <c r="M14" s="16"/>
      <c r="N14" s="29"/>
      <c r="O14" s="29"/>
      <c r="P14" s="29"/>
      <c r="Q14" s="29"/>
      <c r="R14" s="48"/>
      <c r="S14" s="60" t="s">
        <v>39</v>
      </c>
      <c r="T14" s="61"/>
      <c r="U14" s="62"/>
      <c r="V14" s="50">
        <v>6.1</v>
      </c>
      <c r="W14" s="18"/>
      <c r="X14" s="29">
        <f t="shared" si="20"/>
        <v>0</v>
      </c>
      <c r="Y14" s="19">
        <v>62.2</v>
      </c>
      <c r="Z14" s="19"/>
      <c r="AA14" s="16">
        <f t="shared" si="2"/>
        <v>0</v>
      </c>
      <c r="AB14" s="35"/>
      <c r="AC14" s="35"/>
      <c r="AD14" s="16"/>
      <c r="AE14" s="19">
        <v>182.1</v>
      </c>
      <c r="AF14" s="19">
        <v>40.5</v>
      </c>
      <c r="AG14" s="16">
        <f t="shared" si="23"/>
        <v>22.240527182866558</v>
      </c>
      <c r="AH14" s="19">
        <v>12.9</v>
      </c>
      <c r="AI14" s="19"/>
      <c r="AJ14" s="16">
        <f t="shared" si="21"/>
        <v>0</v>
      </c>
      <c r="AK14" s="63"/>
      <c r="AL14" s="60" t="s">
        <v>39</v>
      </c>
      <c r="AM14" s="68"/>
      <c r="AN14" s="69"/>
      <c r="AO14" s="65">
        <v>119.5</v>
      </c>
      <c r="AP14" s="19">
        <v>17.3</v>
      </c>
      <c r="AQ14" s="16">
        <f t="shared" si="3"/>
        <v>14.476987447698745</v>
      </c>
      <c r="AR14" s="19">
        <v>1056.3</v>
      </c>
      <c r="AS14" s="19">
        <v>84.5</v>
      </c>
      <c r="AT14" s="16">
        <f t="shared" si="22"/>
        <v>7.999621319700843</v>
      </c>
      <c r="AU14" s="30">
        <v>1.4</v>
      </c>
      <c r="AV14" s="30">
        <v>1.4</v>
      </c>
      <c r="AW14" s="16">
        <f t="shared" si="24"/>
        <v>100</v>
      </c>
      <c r="AX14" s="38"/>
      <c r="AY14" s="38"/>
      <c r="AZ14" s="16"/>
      <c r="BA14" s="10"/>
      <c r="BB14" s="19">
        <v>1136.4</v>
      </c>
      <c r="BC14" s="19">
        <v>308.7</v>
      </c>
      <c r="BD14" s="16">
        <f t="shared" si="4"/>
        <v>27.164730728616682</v>
      </c>
      <c r="BE14" s="63"/>
      <c r="BF14" s="60" t="s">
        <v>39</v>
      </c>
      <c r="BG14" s="72"/>
      <c r="BH14" s="73"/>
      <c r="BI14" s="65">
        <f t="shared" si="5"/>
        <v>3597.7</v>
      </c>
      <c r="BJ14" s="19">
        <f t="shared" si="6"/>
        <v>693</v>
      </c>
      <c r="BK14" s="16">
        <f t="shared" si="7"/>
        <v>19.26230647358034</v>
      </c>
      <c r="BL14" s="10"/>
      <c r="BM14" s="16"/>
      <c r="BN14" s="39">
        <f t="shared" si="8"/>
        <v>3284.3</v>
      </c>
      <c r="BO14" s="39">
        <f t="shared" si="9"/>
        <v>633.1999999999999</v>
      </c>
      <c r="BP14" s="16">
        <f t="shared" si="10"/>
        <v>19.279602959534753</v>
      </c>
      <c r="BQ14" s="10">
        <v>1701.7</v>
      </c>
      <c r="BR14" s="10">
        <v>259.2</v>
      </c>
      <c r="BS14" s="10">
        <v>1444.3</v>
      </c>
      <c r="BT14" s="10">
        <v>360.9</v>
      </c>
      <c r="BU14" s="10"/>
      <c r="BV14" s="10"/>
      <c r="BW14" s="35" t="s">
        <v>39</v>
      </c>
      <c r="BX14" s="19">
        <v>68.3</v>
      </c>
      <c r="BY14" s="19">
        <v>6.1</v>
      </c>
      <c r="BZ14" s="19">
        <v>70</v>
      </c>
      <c r="CA14" s="19">
        <v>7</v>
      </c>
      <c r="CB14" s="18">
        <f t="shared" si="11"/>
        <v>47.299663674013956</v>
      </c>
      <c r="CC14" s="18">
        <f t="shared" si="11"/>
        <v>37.4025974025974</v>
      </c>
      <c r="CD14" s="18">
        <f t="shared" si="12"/>
        <v>40.145092698112684</v>
      </c>
      <c r="CE14" s="18">
        <f t="shared" si="13"/>
        <v>52.07792207792208</v>
      </c>
      <c r="CF14" s="18">
        <f t="shared" si="14"/>
        <v>0</v>
      </c>
      <c r="CG14" s="18">
        <f t="shared" si="15"/>
        <v>0</v>
      </c>
      <c r="CH14" s="18">
        <f t="shared" si="16"/>
        <v>1.8984351113211217</v>
      </c>
      <c r="CI14" s="18">
        <f t="shared" si="17"/>
        <v>0.8802308802308801</v>
      </c>
      <c r="CJ14" s="27">
        <f t="shared" si="18"/>
        <v>1.9456875225838732</v>
      </c>
      <c r="CK14" s="27">
        <f t="shared" si="19"/>
        <v>1.0101010101010102</v>
      </c>
    </row>
    <row r="15" spans="1:89" ht="12.75">
      <c r="A15" s="8" t="s">
        <v>19</v>
      </c>
      <c r="B15" s="9"/>
      <c r="C15" s="19">
        <v>328</v>
      </c>
      <c r="D15" s="19">
        <v>81.6</v>
      </c>
      <c r="E15" s="16">
        <f t="shared" si="0"/>
        <v>24.878048780487802</v>
      </c>
      <c r="F15" s="19">
        <v>613.2</v>
      </c>
      <c r="G15" s="19">
        <v>183.4</v>
      </c>
      <c r="H15" s="16">
        <f t="shared" si="1"/>
        <v>29.908675799086758</v>
      </c>
      <c r="I15" s="16"/>
      <c r="J15" s="16"/>
      <c r="K15" s="16"/>
      <c r="L15" s="16"/>
      <c r="M15" s="16"/>
      <c r="N15" s="29"/>
      <c r="O15" s="29">
        <v>100</v>
      </c>
      <c r="P15" s="29"/>
      <c r="Q15" s="29"/>
      <c r="R15" s="48"/>
      <c r="S15" s="60" t="s">
        <v>40</v>
      </c>
      <c r="T15" s="61"/>
      <c r="U15" s="62"/>
      <c r="V15" s="50">
        <v>0.9</v>
      </c>
      <c r="W15" s="18"/>
      <c r="X15" s="29">
        <f t="shared" si="20"/>
        <v>0</v>
      </c>
      <c r="Y15" s="19">
        <v>62.2</v>
      </c>
      <c r="Z15" s="19"/>
      <c r="AA15" s="16">
        <f t="shared" si="2"/>
        <v>0</v>
      </c>
      <c r="AB15" s="35"/>
      <c r="AC15" s="35"/>
      <c r="AD15" s="16"/>
      <c r="AE15" s="19">
        <v>187.7</v>
      </c>
      <c r="AF15" s="19">
        <v>46.8</v>
      </c>
      <c r="AG15" s="16">
        <f t="shared" si="23"/>
        <v>24.933404368673415</v>
      </c>
      <c r="AH15" s="18">
        <v>70.6</v>
      </c>
      <c r="AI15" s="18">
        <v>27.5</v>
      </c>
      <c r="AJ15" s="16">
        <f t="shared" si="21"/>
        <v>38.951841359773375</v>
      </c>
      <c r="AK15" s="63"/>
      <c r="AL15" s="60" t="s">
        <v>40</v>
      </c>
      <c r="AM15" s="68"/>
      <c r="AN15" s="69"/>
      <c r="AO15" s="65">
        <v>287.4</v>
      </c>
      <c r="AP15" s="19">
        <v>29.3</v>
      </c>
      <c r="AQ15" s="16">
        <v>180.5</v>
      </c>
      <c r="AR15" s="19">
        <v>338.9</v>
      </c>
      <c r="AS15" s="19">
        <v>78</v>
      </c>
      <c r="AT15" s="16">
        <f t="shared" si="22"/>
        <v>23.015638831513723</v>
      </c>
      <c r="AU15" s="30">
        <v>4.9</v>
      </c>
      <c r="AV15" s="30"/>
      <c r="AW15" s="16">
        <f t="shared" si="24"/>
        <v>0</v>
      </c>
      <c r="AX15" s="36"/>
      <c r="AY15" s="36"/>
      <c r="AZ15" s="16"/>
      <c r="BA15" s="10"/>
      <c r="BB15" s="19">
        <v>883.5</v>
      </c>
      <c r="BC15" s="19">
        <v>110</v>
      </c>
      <c r="BD15" s="16">
        <f t="shared" si="4"/>
        <v>12.45048104131296</v>
      </c>
      <c r="BE15" s="63"/>
      <c r="BF15" s="60" t="s">
        <v>40</v>
      </c>
      <c r="BG15" s="72"/>
      <c r="BH15" s="73"/>
      <c r="BI15" s="65">
        <f t="shared" si="5"/>
        <v>2877.3</v>
      </c>
      <c r="BJ15" s="19">
        <f t="shared" si="6"/>
        <v>556.6</v>
      </c>
      <c r="BK15" s="16">
        <f t="shared" si="7"/>
        <v>19.344524380495603</v>
      </c>
      <c r="BL15" s="10"/>
      <c r="BM15" s="16"/>
      <c r="BN15" s="39">
        <f t="shared" si="8"/>
        <v>2749</v>
      </c>
      <c r="BO15" s="39">
        <f t="shared" si="9"/>
        <v>551.4</v>
      </c>
      <c r="BP15" s="16">
        <f t="shared" si="10"/>
        <v>20.058202982902873</v>
      </c>
      <c r="BQ15" s="10">
        <v>856.1</v>
      </c>
      <c r="BR15" s="10">
        <v>97.1</v>
      </c>
      <c r="BS15" s="10">
        <v>1793.8</v>
      </c>
      <c r="BT15" s="10">
        <v>448.4</v>
      </c>
      <c r="BU15" s="10"/>
      <c r="BV15" s="10"/>
      <c r="BW15" s="35" t="s">
        <v>40</v>
      </c>
      <c r="BX15" s="19">
        <v>63.1</v>
      </c>
      <c r="BY15" s="19">
        <v>0.9</v>
      </c>
      <c r="BZ15" s="19">
        <v>36</v>
      </c>
      <c r="CA15" s="19">
        <v>5</v>
      </c>
      <c r="CB15" s="18">
        <f t="shared" si="11"/>
        <v>29.753588433600942</v>
      </c>
      <c r="CC15" s="18">
        <f t="shared" si="11"/>
        <v>17.445203018325547</v>
      </c>
      <c r="CD15" s="18">
        <f t="shared" si="12"/>
        <v>62.34316894310638</v>
      </c>
      <c r="CE15" s="18">
        <f t="shared" si="13"/>
        <v>80.5605461731944</v>
      </c>
      <c r="CF15" s="18">
        <f t="shared" si="14"/>
        <v>0</v>
      </c>
      <c r="CG15" s="18">
        <f t="shared" si="15"/>
        <v>0</v>
      </c>
      <c r="CH15" s="18">
        <f t="shared" si="16"/>
        <v>2.193028186146735</v>
      </c>
      <c r="CI15" s="18">
        <f t="shared" si="17"/>
        <v>0.16169601149838303</v>
      </c>
      <c r="CJ15" s="27">
        <f t="shared" si="18"/>
        <v>1.2511729746637472</v>
      </c>
      <c r="CK15" s="27">
        <f t="shared" si="19"/>
        <v>0.8983111749910169</v>
      </c>
    </row>
    <row r="16" spans="1:89" ht="12.75">
      <c r="A16" s="6" t="s">
        <v>20</v>
      </c>
      <c r="B16" s="7"/>
      <c r="C16" s="19">
        <v>360</v>
      </c>
      <c r="D16" s="19">
        <v>80.4</v>
      </c>
      <c r="E16" s="16">
        <f t="shared" si="0"/>
        <v>22.333333333333336</v>
      </c>
      <c r="F16" s="19">
        <v>841.2</v>
      </c>
      <c r="G16" s="19">
        <v>232.1</v>
      </c>
      <c r="H16" s="16">
        <f t="shared" si="1"/>
        <v>27.59153590109367</v>
      </c>
      <c r="I16" s="16"/>
      <c r="J16" s="16"/>
      <c r="K16" s="16"/>
      <c r="L16" s="16">
        <v>15</v>
      </c>
      <c r="M16" s="16"/>
      <c r="N16" s="29"/>
      <c r="O16" s="29"/>
      <c r="P16" s="29"/>
      <c r="Q16" s="29"/>
      <c r="R16" s="48"/>
      <c r="S16" s="60" t="s">
        <v>41</v>
      </c>
      <c r="T16" s="61"/>
      <c r="U16" s="62"/>
      <c r="V16" s="50">
        <v>2.5</v>
      </c>
      <c r="W16" s="18"/>
      <c r="X16" s="29">
        <f t="shared" si="20"/>
        <v>0</v>
      </c>
      <c r="Y16" s="19">
        <v>62.2</v>
      </c>
      <c r="Z16" s="19"/>
      <c r="AA16" s="16">
        <f t="shared" si="2"/>
        <v>0</v>
      </c>
      <c r="AB16" s="35"/>
      <c r="AC16" s="35"/>
      <c r="AD16" s="16"/>
      <c r="AE16" s="19">
        <v>178.9</v>
      </c>
      <c r="AF16" s="19">
        <v>37.2</v>
      </c>
      <c r="AG16" s="16">
        <f t="shared" si="23"/>
        <v>20.793739519284518</v>
      </c>
      <c r="AH16" s="19">
        <v>35.5</v>
      </c>
      <c r="AI16" s="19">
        <v>10.5</v>
      </c>
      <c r="AJ16" s="16">
        <f t="shared" si="21"/>
        <v>29.577464788732392</v>
      </c>
      <c r="AK16" s="63"/>
      <c r="AL16" s="60" t="s">
        <v>41</v>
      </c>
      <c r="AM16" s="68"/>
      <c r="AN16" s="69"/>
      <c r="AO16" s="65">
        <v>129.2</v>
      </c>
      <c r="AP16" s="19">
        <v>38.8</v>
      </c>
      <c r="AQ16" s="16">
        <f t="shared" si="3"/>
        <v>30.030959752321984</v>
      </c>
      <c r="AR16" s="19">
        <v>282.4</v>
      </c>
      <c r="AS16" s="19"/>
      <c r="AT16" s="16">
        <f t="shared" si="22"/>
        <v>0</v>
      </c>
      <c r="AU16" s="30">
        <v>1.1</v>
      </c>
      <c r="AV16" s="30">
        <v>1.1</v>
      </c>
      <c r="AW16" s="16">
        <f t="shared" si="24"/>
        <v>100</v>
      </c>
      <c r="AX16" s="38"/>
      <c r="AY16" s="38"/>
      <c r="AZ16" s="16"/>
      <c r="BA16" s="10"/>
      <c r="BB16" s="19">
        <v>918.2</v>
      </c>
      <c r="BC16" s="19">
        <v>50.1</v>
      </c>
      <c r="BD16" s="16">
        <f t="shared" si="4"/>
        <v>5.456327597473317</v>
      </c>
      <c r="BE16" s="63"/>
      <c r="BF16" s="60" t="s">
        <v>41</v>
      </c>
      <c r="BG16" s="72"/>
      <c r="BH16" s="73"/>
      <c r="BI16" s="65">
        <f t="shared" si="5"/>
        <v>2826.2000000000003</v>
      </c>
      <c r="BJ16" s="19">
        <f t="shared" si="6"/>
        <v>450.20000000000005</v>
      </c>
      <c r="BK16" s="16">
        <f t="shared" si="7"/>
        <v>15.929516665487226</v>
      </c>
      <c r="BL16" s="10"/>
      <c r="BM16" s="16"/>
      <c r="BN16" s="39">
        <f t="shared" si="8"/>
        <v>2826.2</v>
      </c>
      <c r="BO16" s="39">
        <f t="shared" si="9"/>
        <v>498.4</v>
      </c>
      <c r="BP16" s="16">
        <f t="shared" si="10"/>
        <v>17.63498690821598</v>
      </c>
      <c r="BQ16" s="10">
        <v>1365.6</v>
      </c>
      <c r="BR16" s="10">
        <v>153</v>
      </c>
      <c r="BS16" s="10">
        <v>1370.9</v>
      </c>
      <c r="BT16" s="10">
        <v>342.9</v>
      </c>
      <c r="BU16" s="10"/>
      <c r="BV16" s="10"/>
      <c r="BW16" s="35" t="s">
        <v>41</v>
      </c>
      <c r="BX16" s="19">
        <v>64.7</v>
      </c>
      <c r="BY16" s="19">
        <v>2.5</v>
      </c>
      <c r="BZ16" s="19">
        <v>25</v>
      </c>
      <c r="CA16" s="19"/>
      <c r="CB16" s="18">
        <f t="shared" si="11"/>
        <v>48.31929799731087</v>
      </c>
      <c r="CC16" s="18">
        <f t="shared" si="11"/>
        <v>33.98489560195468</v>
      </c>
      <c r="CD16" s="18">
        <f t="shared" si="12"/>
        <v>48.50682895761093</v>
      </c>
      <c r="CE16" s="18">
        <f t="shared" si="13"/>
        <v>76.16614837849843</v>
      </c>
      <c r="CF16" s="18">
        <f t="shared" si="14"/>
        <v>0</v>
      </c>
      <c r="CG16" s="18">
        <f t="shared" si="15"/>
        <v>0</v>
      </c>
      <c r="CH16" s="18">
        <f t="shared" si="16"/>
        <v>2.2892930436628687</v>
      </c>
      <c r="CI16" s="18">
        <f t="shared" si="17"/>
        <v>0.5553087516659262</v>
      </c>
      <c r="CJ16" s="27">
        <f t="shared" si="18"/>
        <v>0.8845800014153279</v>
      </c>
      <c r="CK16" s="27">
        <f t="shared" si="19"/>
        <v>0</v>
      </c>
    </row>
    <row r="17" spans="1:89" ht="12.75">
      <c r="A17" s="8" t="s">
        <v>21</v>
      </c>
      <c r="B17" s="9"/>
      <c r="C17" s="19">
        <v>455</v>
      </c>
      <c r="D17" s="19">
        <v>104</v>
      </c>
      <c r="E17" s="16">
        <f t="shared" si="0"/>
        <v>22.857142857142858</v>
      </c>
      <c r="F17" s="19">
        <v>1391</v>
      </c>
      <c r="G17" s="19">
        <v>264.2</v>
      </c>
      <c r="H17" s="16">
        <f t="shared" si="1"/>
        <v>18.99352983465133</v>
      </c>
      <c r="I17" s="16"/>
      <c r="J17" s="16"/>
      <c r="K17" s="16"/>
      <c r="L17" s="16"/>
      <c r="M17" s="16"/>
      <c r="N17" s="29"/>
      <c r="O17" s="29"/>
      <c r="P17" s="29"/>
      <c r="Q17" s="29"/>
      <c r="R17" s="48"/>
      <c r="S17" s="60" t="s">
        <v>42</v>
      </c>
      <c r="T17" s="61"/>
      <c r="U17" s="62"/>
      <c r="V17" s="50">
        <v>8.6</v>
      </c>
      <c r="W17" s="18"/>
      <c r="X17" s="29">
        <f t="shared" si="20"/>
        <v>0</v>
      </c>
      <c r="Y17" s="19">
        <v>155.3</v>
      </c>
      <c r="Z17" s="19"/>
      <c r="AA17" s="16">
        <f t="shared" si="2"/>
        <v>0</v>
      </c>
      <c r="AB17" s="35"/>
      <c r="AC17" s="35"/>
      <c r="AD17" s="16"/>
      <c r="AE17" s="19">
        <v>203</v>
      </c>
      <c r="AF17" s="19">
        <v>49.9</v>
      </c>
      <c r="AG17" s="16">
        <f t="shared" si="23"/>
        <v>24.581280788177338</v>
      </c>
      <c r="AH17" s="19">
        <v>99.5</v>
      </c>
      <c r="AI17" s="19"/>
      <c r="AJ17" s="16">
        <f t="shared" si="21"/>
        <v>0</v>
      </c>
      <c r="AK17" s="63"/>
      <c r="AL17" s="60" t="s">
        <v>42</v>
      </c>
      <c r="AM17" s="68"/>
      <c r="AN17" s="69"/>
      <c r="AO17" s="65">
        <v>817.6</v>
      </c>
      <c r="AP17" s="19">
        <v>130.2</v>
      </c>
      <c r="AQ17" s="16">
        <f t="shared" si="3"/>
        <v>15.924657534246572</v>
      </c>
      <c r="AR17" s="19">
        <v>1788.7</v>
      </c>
      <c r="AS17" s="19">
        <v>131.6</v>
      </c>
      <c r="AT17" s="16">
        <f t="shared" si="22"/>
        <v>7.357298596746239</v>
      </c>
      <c r="AU17" s="30">
        <v>1.5</v>
      </c>
      <c r="AV17" s="30"/>
      <c r="AW17" s="16">
        <f t="shared" si="24"/>
        <v>0</v>
      </c>
      <c r="AX17" s="36"/>
      <c r="AY17" s="36"/>
      <c r="AZ17" s="16"/>
      <c r="BA17" s="10"/>
      <c r="BB17" s="19">
        <v>2216.1</v>
      </c>
      <c r="BC17" s="19">
        <v>552</v>
      </c>
      <c r="BD17" s="16">
        <f t="shared" si="4"/>
        <v>24.908623257073238</v>
      </c>
      <c r="BE17" s="63"/>
      <c r="BF17" s="60" t="s">
        <v>42</v>
      </c>
      <c r="BG17" s="72"/>
      <c r="BH17" s="73"/>
      <c r="BI17" s="65">
        <f t="shared" si="5"/>
        <v>7136.3</v>
      </c>
      <c r="BJ17" s="19">
        <f t="shared" si="6"/>
        <v>1231.8999999999999</v>
      </c>
      <c r="BK17" s="16">
        <f t="shared" si="7"/>
        <v>17.262446926278322</v>
      </c>
      <c r="BL17" s="10"/>
      <c r="BM17" s="16"/>
      <c r="BN17" s="39">
        <f t="shared" si="8"/>
        <v>6622.4</v>
      </c>
      <c r="BO17" s="39">
        <f t="shared" si="9"/>
        <v>1386.6</v>
      </c>
      <c r="BP17" s="16">
        <f t="shared" si="10"/>
        <v>20.938028509301766</v>
      </c>
      <c r="BQ17" s="10">
        <v>2761</v>
      </c>
      <c r="BR17" s="19">
        <v>470.6</v>
      </c>
      <c r="BS17" s="10">
        <v>3629.5</v>
      </c>
      <c r="BT17" s="10">
        <v>907.4</v>
      </c>
      <c r="BU17" s="10"/>
      <c r="BV17" s="10"/>
      <c r="BW17" s="35" t="s">
        <v>42</v>
      </c>
      <c r="BX17" s="19">
        <v>163.9</v>
      </c>
      <c r="BY17" s="19">
        <v>8.6</v>
      </c>
      <c r="BZ17" s="19">
        <v>68</v>
      </c>
      <c r="CA17" s="19"/>
      <c r="CB17" s="18">
        <f t="shared" si="11"/>
        <v>38.68951697658451</v>
      </c>
      <c r="CC17" s="18">
        <f t="shared" si="11"/>
        <v>38.20115269096519</v>
      </c>
      <c r="CD17" s="18">
        <f t="shared" si="12"/>
        <v>50.85968919468071</v>
      </c>
      <c r="CE17" s="18">
        <f t="shared" si="13"/>
        <v>73.65857618313176</v>
      </c>
      <c r="CF17" s="18">
        <f t="shared" si="14"/>
        <v>0</v>
      </c>
      <c r="CG17" s="18">
        <f t="shared" si="15"/>
        <v>0</v>
      </c>
      <c r="CH17" s="18">
        <f t="shared" si="16"/>
        <v>2.2967083782912714</v>
      </c>
      <c r="CI17" s="18">
        <f t="shared" si="17"/>
        <v>0.6981086127120708</v>
      </c>
      <c r="CJ17" s="27">
        <f t="shared" si="18"/>
        <v>0.9528747390104114</v>
      </c>
      <c r="CK17" s="27">
        <f t="shared" si="19"/>
        <v>0</v>
      </c>
    </row>
    <row r="18" spans="1:89" ht="12.75">
      <c r="A18" s="6" t="s">
        <v>22</v>
      </c>
      <c r="B18" s="7"/>
      <c r="C18" s="19">
        <v>331</v>
      </c>
      <c r="D18" s="19">
        <v>42.8</v>
      </c>
      <c r="E18" s="16">
        <f t="shared" si="0"/>
        <v>12.930513595166163</v>
      </c>
      <c r="F18" s="19">
        <v>453.9</v>
      </c>
      <c r="G18" s="19">
        <v>104.4</v>
      </c>
      <c r="H18" s="16">
        <f t="shared" si="1"/>
        <v>23.000660938532718</v>
      </c>
      <c r="I18" s="16"/>
      <c r="J18" s="16"/>
      <c r="K18" s="16"/>
      <c r="L18" s="16">
        <v>3</v>
      </c>
      <c r="M18" s="16"/>
      <c r="N18" s="29"/>
      <c r="O18" s="29">
        <v>18</v>
      </c>
      <c r="P18" s="29">
        <v>17.1</v>
      </c>
      <c r="Q18" s="16">
        <f>P18/O18*100</f>
        <v>95</v>
      </c>
      <c r="R18" s="48"/>
      <c r="S18" s="60" t="s">
        <v>43</v>
      </c>
      <c r="T18" s="61"/>
      <c r="U18" s="62"/>
      <c r="V18" s="50">
        <v>1.7</v>
      </c>
      <c r="W18" s="18"/>
      <c r="X18" s="29">
        <f t="shared" si="20"/>
        <v>0</v>
      </c>
      <c r="Y18" s="19">
        <v>62.2</v>
      </c>
      <c r="Z18" s="19"/>
      <c r="AA18" s="16">
        <f t="shared" si="2"/>
        <v>0</v>
      </c>
      <c r="AB18" s="35"/>
      <c r="AC18" s="35"/>
      <c r="AD18" s="16"/>
      <c r="AE18" s="19">
        <v>60</v>
      </c>
      <c r="AF18" s="19">
        <v>11.5</v>
      </c>
      <c r="AG18" s="16">
        <f t="shared" si="23"/>
        <v>19.166666666666668</v>
      </c>
      <c r="AH18" s="19">
        <v>6.7</v>
      </c>
      <c r="AI18" s="19"/>
      <c r="AJ18" s="16">
        <f t="shared" si="21"/>
        <v>0</v>
      </c>
      <c r="AK18" s="63"/>
      <c r="AL18" s="60" t="s">
        <v>43</v>
      </c>
      <c r="AM18" s="68"/>
      <c r="AN18" s="69"/>
      <c r="AO18" s="65">
        <v>69</v>
      </c>
      <c r="AP18" s="19"/>
      <c r="AQ18" s="16">
        <f t="shared" si="3"/>
        <v>0</v>
      </c>
      <c r="AR18" s="19">
        <v>418</v>
      </c>
      <c r="AS18" s="19">
        <v>41.3</v>
      </c>
      <c r="AT18" s="16">
        <f t="shared" si="22"/>
        <v>9.880382775119617</v>
      </c>
      <c r="AU18" s="30">
        <v>0.3</v>
      </c>
      <c r="AV18" s="30"/>
      <c r="AW18" s="16">
        <f t="shared" si="24"/>
        <v>0</v>
      </c>
      <c r="AX18" s="38"/>
      <c r="AY18" s="38"/>
      <c r="AZ18" s="16"/>
      <c r="BA18" s="10"/>
      <c r="BB18" s="19">
        <v>533</v>
      </c>
      <c r="BC18" s="19">
        <v>30</v>
      </c>
      <c r="BD18" s="16">
        <f t="shared" si="4"/>
        <v>5.628517823639775</v>
      </c>
      <c r="BE18" s="63"/>
      <c r="BF18" s="60" t="s">
        <v>43</v>
      </c>
      <c r="BG18" s="72"/>
      <c r="BH18" s="73"/>
      <c r="BI18" s="65">
        <f t="shared" si="5"/>
        <v>1956.8</v>
      </c>
      <c r="BJ18" s="19">
        <f t="shared" si="6"/>
        <v>247.1</v>
      </c>
      <c r="BK18" s="16">
        <f t="shared" si="7"/>
        <v>12.627759607522485</v>
      </c>
      <c r="BL18" s="10"/>
      <c r="BM18" s="16"/>
      <c r="BN18" s="39">
        <f t="shared" si="8"/>
        <v>1865.6000000000001</v>
      </c>
      <c r="BO18" s="39">
        <f t="shared" si="9"/>
        <v>279.8</v>
      </c>
      <c r="BP18" s="16">
        <f t="shared" si="10"/>
        <v>14.997855917667238</v>
      </c>
      <c r="BQ18" s="18">
        <v>1032.5</v>
      </c>
      <c r="BR18" s="18">
        <v>99.1</v>
      </c>
      <c r="BS18" s="18">
        <v>704.2</v>
      </c>
      <c r="BT18" s="18">
        <v>176</v>
      </c>
      <c r="BU18" s="10"/>
      <c r="BV18" s="10"/>
      <c r="BW18" s="35" t="s">
        <v>43</v>
      </c>
      <c r="BX18" s="19">
        <v>63.9</v>
      </c>
      <c r="BY18" s="19">
        <v>1.7</v>
      </c>
      <c r="BZ18" s="19">
        <v>65</v>
      </c>
      <c r="CA18" s="19">
        <v>3</v>
      </c>
      <c r="CB18" s="18">
        <f t="shared" si="11"/>
        <v>52.76471790678659</v>
      </c>
      <c r="CC18" s="18">
        <f t="shared" si="11"/>
        <v>40.10522055847835</v>
      </c>
      <c r="CD18" s="18">
        <f t="shared" si="12"/>
        <v>35.98732624693377</v>
      </c>
      <c r="CE18" s="18">
        <f t="shared" si="13"/>
        <v>71.22622420072845</v>
      </c>
      <c r="CF18" s="18">
        <f t="shared" si="14"/>
        <v>0</v>
      </c>
      <c r="CG18" s="18">
        <f t="shared" si="15"/>
        <v>0</v>
      </c>
      <c r="CH18" s="18">
        <f t="shared" si="16"/>
        <v>3.2655355682747342</v>
      </c>
      <c r="CI18" s="18">
        <f t="shared" si="17"/>
        <v>0.6879805746661272</v>
      </c>
      <c r="CJ18" s="27">
        <f t="shared" si="18"/>
        <v>3.3217497955846285</v>
      </c>
      <c r="CK18" s="27">
        <f t="shared" si="19"/>
        <v>1.2140833670578712</v>
      </c>
    </row>
    <row r="19" spans="1:89" ht="12.75">
      <c r="A19" s="8" t="s">
        <v>23</v>
      </c>
      <c r="B19" s="9"/>
      <c r="C19" s="19">
        <v>360.5</v>
      </c>
      <c r="D19" s="19">
        <v>63.4</v>
      </c>
      <c r="E19" s="16">
        <f t="shared" si="0"/>
        <v>17.586685159500693</v>
      </c>
      <c r="F19" s="19">
        <v>970.8</v>
      </c>
      <c r="G19" s="19">
        <v>232.2</v>
      </c>
      <c r="H19" s="16">
        <f t="shared" si="1"/>
        <v>23.91841779975278</v>
      </c>
      <c r="I19" s="16"/>
      <c r="J19" s="16"/>
      <c r="K19" s="16"/>
      <c r="L19" s="16">
        <v>26</v>
      </c>
      <c r="M19" s="16"/>
      <c r="N19" s="29"/>
      <c r="O19" s="29">
        <v>50</v>
      </c>
      <c r="P19" s="29"/>
      <c r="Q19" s="29"/>
      <c r="R19" s="48"/>
      <c r="S19" s="60" t="s">
        <v>44</v>
      </c>
      <c r="T19" s="61"/>
      <c r="U19" s="62"/>
      <c r="V19" s="50">
        <v>3.9</v>
      </c>
      <c r="W19" s="18"/>
      <c r="X19" s="29">
        <f t="shared" si="20"/>
        <v>0</v>
      </c>
      <c r="Y19" s="19">
        <v>62.2</v>
      </c>
      <c r="Z19" s="19"/>
      <c r="AA19" s="16">
        <f t="shared" si="2"/>
        <v>0</v>
      </c>
      <c r="AB19" s="35"/>
      <c r="AC19" s="35"/>
      <c r="AD19" s="16"/>
      <c r="AE19" s="19">
        <v>273.6</v>
      </c>
      <c r="AF19" s="19">
        <v>51.5</v>
      </c>
      <c r="AG19" s="16">
        <f t="shared" si="23"/>
        <v>18.823099415204677</v>
      </c>
      <c r="AH19" s="19">
        <v>65</v>
      </c>
      <c r="AI19" s="19">
        <v>22</v>
      </c>
      <c r="AJ19" s="16">
        <f t="shared" si="21"/>
        <v>33.84615384615385</v>
      </c>
      <c r="AK19" s="63"/>
      <c r="AL19" s="60" t="s">
        <v>44</v>
      </c>
      <c r="AM19" s="68"/>
      <c r="AN19" s="69"/>
      <c r="AO19" s="65">
        <v>485.5</v>
      </c>
      <c r="AP19" s="19">
        <v>47.2</v>
      </c>
      <c r="AQ19" s="16">
        <f t="shared" si="3"/>
        <v>9.721936148300722</v>
      </c>
      <c r="AR19" s="19">
        <v>388.3</v>
      </c>
      <c r="AS19" s="19">
        <v>97</v>
      </c>
      <c r="AT19" s="16">
        <f t="shared" si="22"/>
        <v>24.98068503734226</v>
      </c>
      <c r="AU19" s="30">
        <v>30.5</v>
      </c>
      <c r="AV19" s="30"/>
      <c r="AW19" s="16">
        <f t="shared" si="24"/>
        <v>0</v>
      </c>
      <c r="AX19" s="36"/>
      <c r="AY19" s="36"/>
      <c r="AZ19" s="16"/>
      <c r="BA19" s="10"/>
      <c r="BB19" s="19">
        <v>925.5</v>
      </c>
      <c r="BC19" s="19">
        <v>306</v>
      </c>
      <c r="BD19" s="16">
        <f t="shared" si="4"/>
        <v>33.06320907617504</v>
      </c>
      <c r="BE19" s="63"/>
      <c r="BF19" s="60" t="s">
        <v>44</v>
      </c>
      <c r="BG19" s="72"/>
      <c r="BH19" s="73"/>
      <c r="BI19" s="65">
        <f t="shared" si="5"/>
        <v>3641.8</v>
      </c>
      <c r="BJ19" s="19">
        <f t="shared" si="6"/>
        <v>819.3</v>
      </c>
      <c r="BK19" s="16">
        <f t="shared" si="7"/>
        <v>22.497116810368496</v>
      </c>
      <c r="BL19" s="10"/>
      <c r="BM19" s="16"/>
      <c r="BN19" s="39">
        <f t="shared" si="8"/>
        <v>2801.6</v>
      </c>
      <c r="BO19" s="39">
        <f t="shared" si="9"/>
        <v>731.1</v>
      </c>
      <c r="BP19" s="16">
        <f t="shared" si="10"/>
        <v>26.09580239862936</v>
      </c>
      <c r="BQ19" s="18">
        <v>930</v>
      </c>
      <c r="BR19" s="18">
        <v>281.3</v>
      </c>
      <c r="BS19" s="18">
        <v>1784.5</v>
      </c>
      <c r="BT19" s="18">
        <v>445.9</v>
      </c>
      <c r="BU19" s="10"/>
      <c r="BV19" s="10"/>
      <c r="BW19" s="35" t="s">
        <v>44</v>
      </c>
      <c r="BX19" s="19">
        <v>66.1</v>
      </c>
      <c r="BY19" s="19">
        <v>3.9</v>
      </c>
      <c r="BZ19" s="19">
        <v>21</v>
      </c>
      <c r="CA19" s="18"/>
      <c r="CB19" s="18">
        <f t="shared" si="11"/>
        <v>25.536822450436595</v>
      </c>
      <c r="CC19" s="18">
        <f t="shared" si="11"/>
        <v>34.33418772122544</v>
      </c>
      <c r="CD19" s="18">
        <f t="shared" si="12"/>
        <v>49.00049426107969</v>
      </c>
      <c r="CE19" s="18">
        <f t="shared" si="13"/>
        <v>54.42450872696204</v>
      </c>
      <c r="CF19" s="18">
        <f t="shared" si="14"/>
        <v>0</v>
      </c>
      <c r="CG19" s="18">
        <f t="shared" si="15"/>
        <v>0</v>
      </c>
      <c r="CH19" s="18">
        <f t="shared" si="16"/>
        <v>1.8150365204019987</v>
      </c>
      <c r="CI19" s="18">
        <f t="shared" si="17"/>
        <v>0.4760161113145368</v>
      </c>
      <c r="CJ19" s="27">
        <f t="shared" si="18"/>
        <v>0.5766379263001812</v>
      </c>
      <c r="CK19" s="27">
        <f t="shared" si="19"/>
        <v>0</v>
      </c>
    </row>
    <row r="20" spans="1:89" ht="12.75">
      <c r="A20" s="4" t="s">
        <v>5</v>
      </c>
      <c r="B20" s="7"/>
      <c r="C20" s="20">
        <f>SUM(C6:C19)</f>
        <v>5066.6</v>
      </c>
      <c r="D20" s="20">
        <f>SUM(D6:D19)</f>
        <v>1094.0000000000002</v>
      </c>
      <c r="E20" s="15">
        <f t="shared" si="0"/>
        <v>21.59238937354439</v>
      </c>
      <c r="F20" s="20">
        <f>SUM(F6:F19)</f>
        <v>14131.5</v>
      </c>
      <c r="G20" s="20">
        <f>SUM(G6:G19)</f>
        <v>2902.2999999999997</v>
      </c>
      <c r="H20" s="15">
        <f t="shared" si="1"/>
        <v>20.53780561157697</v>
      </c>
      <c r="I20" s="20">
        <f>SUM(I6:I19)</f>
        <v>0</v>
      </c>
      <c r="J20" s="20">
        <f>SUM(J6:J19)</f>
        <v>0</v>
      </c>
      <c r="K20" s="16"/>
      <c r="L20" s="20">
        <f>SUM(L6:L19)</f>
        <v>329</v>
      </c>
      <c r="M20" s="17">
        <f>SUM(M6:M19)</f>
        <v>0</v>
      </c>
      <c r="N20" s="29"/>
      <c r="O20" s="17">
        <f>SUM(O6:O19)</f>
        <v>278</v>
      </c>
      <c r="P20" s="17">
        <f>SUM(P6:P19)</f>
        <v>56.4</v>
      </c>
      <c r="Q20" s="15">
        <f>P20/O20*100</f>
        <v>20.28776978417266</v>
      </c>
      <c r="R20" s="48"/>
      <c r="S20" s="54" t="s">
        <v>45</v>
      </c>
      <c r="T20" s="55"/>
      <c r="U20" s="56"/>
      <c r="V20" s="51">
        <f>SUM(V6:V19)</f>
        <v>68.3</v>
      </c>
      <c r="W20" s="17">
        <f>SUM(W6:W19)</f>
        <v>0.9</v>
      </c>
      <c r="X20" s="15">
        <f>W20/V20*100</f>
        <v>1.3177159590043925</v>
      </c>
      <c r="Y20" s="20">
        <f>SUM(Y6:Y19)</f>
        <v>1305.4000000000003</v>
      </c>
      <c r="Z20" s="5">
        <f>SUM(Z6:Z19)</f>
        <v>0</v>
      </c>
      <c r="AA20" s="15">
        <f t="shared" si="2"/>
        <v>0</v>
      </c>
      <c r="AB20" s="20">
        <f>SUM(AB6:AB19)</f>
        <v>200</v>
      </c>
      <c r="AC20" s="20">
        <f>SUM(AC6:AC19)</f>
        <v>0</v>
      </c>
      <c r="AD20" s="15">
        <f>AC20/AB20*100</f>
        <v>0</v>
      </c>
      <c r="AE20" s="20">
        <f>SUM(AE6:AE19)</f>
        <v>2201.9</v>
      </c>
      <c r="AF20" s="20">
        <f>SUM(AF6:AF19)</f>
        <v>579.7</v>
      </c>
      <c r="AG20" s="15">
        <f t="shared" si="23"/>
        <v>26.327262818474956</v>
      </c>
      <c r="AH20" s="17">
        <f>SUM(AH6:AH19)</f>
        <v>1411.8000000000002</v>
      </c>
      <c r="AI20" s="17">
        <f>SUM(AI6:AI19)</f>
        <v>107.6</v>
      </c>
      <c r="AJ20" s="15">
        <f>AI20/AH20*100</f>
        <v>7.621476129763422</v>
      </c>
      <c r="AK20" s="64"/>
      <c r="AL20" s="64" t="s">
        <v>45</v>
      </c>
      <c r="AM20" s="70"/>
      <c r="AN20" s="71"/>
      <c r="AO20" s="66">
        <f>SUM(AO6:AO19)</f>
        <v>11074.6</v>
      </c>
      <c r="AP20" s="5">
        <f>SUM(AP6:AP19)</f>
        <v>2362.4</v>
      </c>
      <c r="AQ20" s="15">
        <f t="shared" si="3"/>
        <v>21.331695952901235</v>
      </c>
      <c r="AR20" s="20">
        <f>SUM(AR6:AR19)</f>
        <v>17515.5</v>
      </c>
      <c r="AS20" s="20">
        <f>SUM(AS6:AS19)</f>
        <v>1644.3</v>
      </c>
      <c r="AT20" s="15">
        <f t="shared" si="22"/>
        <v>9.38768519311467</v>
      </c>
      <c r="AU20" s="20">
        <f>SUM(AU6:AU19)</f>
        <v>95.8</v>
      </c>
      <c r="AV20" s="17">
        <f>SUM(AV6:AV19)</f>
        <v>27.6</v>
      </c>
      <c r="AW20" s="15">
        <f>AV20/AU20*100</f>
        <v>28.810020876826727</v>
      </c>
      <c r="AX20" s="20">
        <f>SUM(AX6:AX19)</f>
        <v>73</v>
      </c>
      <c r="AY20" s="20">
        <f>SUM(AY6:AY19)</f>
        <v>29</v>
      </c>
      <c r="AZ20" s="41"/>
      <c r="BA20" s="15"/>
      <c r="BB20" s="20">
        <f>SUM(BB6:BB19)</f>
        <v>23936.100000000002</v>
      </c>
      <c r="BC20" s="20">
        <f>SUM(BC6:BC19)</f>
        <v>3262.7999999999997</v>
      </c>
      <c r="BD20" s="15">
        <f t="shared" si="4"/>
        <v>13.631293318460399</v>
      </c>
      <c r="BE20" s="64"/>
      <c r="BF20" s="64" t="s">
        <v>45</v>
      </c>
      <c r="BG20" s="70"/>
      <c r="BH20" s="71"/>
      <c r="BI20" s="51">
        <f>SUM(BI6:BI19)</f>
        <v>77687.5</v>
      </c>
      <c r="BJ20" s="20">
        <f>SUM(BJ6:BJ19)</f>
        <v>12067</v>
      </c>
      <c r="BK20" s="15">
        <f t="shared" si="7"/>
        <v>15.532743362831859</v>
      </c>
      <c r="BL20" s="15"/>
      <c r="BM20" s="15"/>
      <c r="BN20" s="24">
        <f>SUM(BN6:BN19)</f>
        <v>69978.90000000001</v>
      </c>
      <c r="BO20" s="24">
        <f>SUM(BO6:BO19)</f>
        <v>14046.7</v>
      </c>
      <c r="BP20" s="15">
        <f t="shared" si="10"/>
        <v>20.072764790529714</v>
      </c>
      <c r="BQ20" s="20">
        <f>SUM(BQ6:BQ19)</f>
        <v>29704</v>
      </c>
      <c r="BR20" s="20">
        <f>SUM(BR6:BR19)</f>
        <v>5761.9000000000015</v>
      </c>
      <c r="BS20" s="15">
        <f aca="true" t="shared" si="25" ref="BS20:CA20">SUM(BS6:BS19)</f>
        <v>32294.000000000004</v>
      </c>
      <c r="BT20" s="15">
        <f t="shared" si="25"/>
        <v>8073.999999999997</v>
      </c>
      <c r="BU20" s="20">
        <f t="shared" si="25"/>
        <v>4915.2</v>
      </c>
      <c r="BV20" s="20">
        <f t="shared" si="25"/>
        <v>0</v>
      </c>
      <c r="BW20" s="15" t="s">
        <v>45</v>
      </c>
      <c r="BX20" s="20">
        <f t="shared" si="25"/>
        <v>1373.7</v>
      </c>
      <c r="BY20" s="20">
        <f t="shared" si="25"/>
        <v>68.3</v>
      </c>
      <c r="BZ20" s="17">
        <f t="shared" si="25"/>
        <v>1692</v>
      </c>
      <c r="CA20" s="15">
        <f t="shared" si="25"/>
        <v>142.5</v>
      </c>
      <c r="CB20" s="17">
        <f t="shared" si="11"/>
        <v>38.23523732904264</v>
      </c>
      <c r="CC20" s="17">
        <f t="shared" si="11"/>
        <v>47.749233446589884</v>
      </c>
      <c r="CD20" s="17">
        <f t="shared" si="12"/>
        <v>41.5691069991955</v>
      </c>
      <c r="CE20" s="17">
        <f t="shared" si="13"/>
        <v>66.90975387420235</v>
      </c>
      <c r="CF20" s="17">
        <f t="shared" si="14"/>
        <v>6.326886564762671</v>
      </c>
      <c r="CG20" s="17">
        <f t="shared" si="15"/>
        <v>0</v>
      </c>
      <c r="CH20" s="17">
        <f t="shared" si="16"/>
        <v>1.768238133547868</v>
      </c>
      <c r="CI20" s="17">
        <f t="shared" si="17"/>
        <v>0.5660064639098368</v>
      </c>
      <c r="CJ20" s="28">
        <f t="shared" si="18"/>
        <v>2.1779565567176187</v>
      </c>
      <c r="CK20" s="28">
        <f t="shared" si="19"/>
        <v>1.180906604789923</v>
      </c>
    </row>
    <row r="21" spans="73:79" ht="12.75">
      <c r="BU21" t="s">
        <v>71</v>
      </c>
      <c r="BV21" s="42"/>
      <c r="BX21" t="s">
        <v>72</v>
      </c>
      <c r="BY21" t="s">
        <v>73</v>
      </c>
      <c r="BZ21" t="s">
        <v>68</v>
      </c>
      <c r="CA21" t="s">
        <v>69</v>
      </c>
    </row>
    <row r="22" spans="73:78" ht="12.75">
      <c r="BU22" t="s">
        <v>47</v>
      </c>
      <c r="BX22" t="s">
        <v>48</v>
      </c>
      <c r="BY22" t="s">
        <v>49</v>
      </c>
      <c r="BZ22" t="s">
        <v>70</v>
      </c>
    </row>
    <row r="23" spans="76:78" ht="12.75">
      <c r="BX23" t="s">
        <v>73</v>
      </c>
      <c r="BZ23" t="s">
        <v>66</v>
      </c>
    </row>
    <row r="24" spans="76:78" ht="12.75">
      <c r="BX24" t="s">
        <v>49</v>
      </c>
      <c r="BZ24" t="s">
        <v>67</v>
      </c>
    </row>
    <row r="25" ht="12.75">
      <c r="A25" t="s">
        <v>56</v>
      </c>
    </row>
    <row r="26" ht="12.75">
      <c r="A26" s="44" t="s">
        <v>57</v>
      </c>
    </row>
  </sheetData>
  <sheetProtection/>
  <mergeCells count="17">
    <mergeCell ref="BZ4:CA4"/>
    <mergeCell ref="AR4:AS4"/>
    <mergeCell ref="AX4:AZ4"/>
    <mergeCell ref="BB4:BC4"/>
    <mergeCell ref="BI4:BJ4"/>
    <mergeCell ref="BN4:BP4"/>
    <mergeCell ref="BQ4:BR4"/>
    <mergeCell ref="BS4:BT4"/>
    <mergeCell ref="BU4:BV4"/>
    <mergeCell ref="BX4:BY4"/>
    <mergeCell ref="AU4:AW4"/>
    <mergeCell ref="C4:E4"/>
    <mergeCell ref="F4:H4"/>
    <mergeCell ref="Y4:AA4"/>
    <mergeCell ref="AE4:AF4"/>
    <mergeCell ref="AH4:AJ4"/>
    <mergeCell ref="AO4:AP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 С.И.</dc:creator>
  <cp:keywords/>
  <dc:description/>
  <cp:lastModifiedBy>User</cp:lastModifiedBy>
  <cp:lastPrinted>2014-04-09T10:32:41Z</cp:lastPrinted>
  <dcterms:created xsi:type="dcterms:W3CDTF">2007-12-11T12:45:14Z</dcterms:created>
  <dcterms:modified xsi:type="dcterms:W3CDTF">2014-04-15T10:46:43Z</dcterms:modified>
  <cp:category/>
  <cp:version/>
  <cp:contentType/>
  <cp:contentStatus/>
</cp:coreProperties>
</file>